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nvocatoria Ambiental FIEDS 2021\Formularios y anexos\"/>
    </mc:Choice>
  </mc:AlternateContent>
  <xr:revisionPtr revIDLastSave="0" documentId="13_ncr:1_{B635F5DE-356F-4E58-AD0B-23129970053D}" xr6:coauthVersionLast="46" xr6:coauthVersionMax="46" xr10:uidLastSave="{00000000-0000-0000-0000-000000000000}"/>
  <bookViews>
    <workbookView xWindow="-110" yWindow="-110" windowWidth="19420" windowHeight="11020" xr2:uid="{00000000-000D-0000-FFFF-FFFF00000000}"/>
  </bookViews>
  <sheets>
    <sheet name="Formulario 3 - Presupuesto" sheetId="1" r:id="rId1"/>
    <sheet name="Anexo del presupuesto" sheetId="2" r:id="rId2"/>
  </sheets>
  <definedNames>
    <definedName name="_xlnm.Print_Area" localSheetId="0">'Formulario 3 - Presupuesto'!$A$1:$R$105</definedName>
    <definedName name="_xlnm.Print_Titles" localSheetId="0">'Formulario 3 - Presupuesto'!$1:$6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" l="1"/>
  <c r="I2" i="2"/>
  <c r="H2" i="2"/>
  <c r="G4" i="2"/>
  <c r="H23" i="2"/>
  <c r="I23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4" i="2"/>
  <c r="I24" i="2" s="1"/>
  <c r="H16" i="2"/>
  <c r="I16" i="2" s="1"/>
  <c r="F4" i="2"/>
  <c r="F5" i="2"/>
  <c r="G5" i="2" s="1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3" i="2"/>
  <c r="G3" i="2" s="1"/>
  <c r="K19" i="1"/>
  <c r="J19" i="1"/>
  <c r="I19" i="1"/>
  <c r="K16" i="1"/>
  <c r="J16" i="1"/>
  <c r="I16" i="1"/>
  <c r="K13" i="1"/>
  <c r="J13" i="1"/>
  <c r="I13" i="1"/>
  <c r="K59" i="1"/>
  <c r="J59" i="1"/>
  <c r="I59" i="1"/>
  <c r="K56" i="1"/>
  <c r="J56" i="1"/>
  <c r="I56" i="1"/>
  <c r="K53" i="1"/>
  <c r="J53" i="1"/>
  <c r="I53" i="1"/>
  <c r="K50" i="1"/>
  <c r="J50" i="1"/>
  <c r="I50" i="1"/>
  <c r="K46" i="1"/>
  <c r="J46" i="1"/>
  <c r="I46" i="1"/>
  <c r="K43" i="1"/>
  <c r="J43" i="1"/>
  <c r="I43" i="1"/>
  <c r="K40" i="1"/>
  <c r="J40" i="1"/>
  <c r="I40" i="1"/>
  <c r="K37" i="1"/>
  <c r="J37" i="1"/>
  <c r="I37" i="1"/>
  <c r="E26" i="1"/>
  <c r="G32" i="1"/>
  <c r="F32" i="1"/>
  <c r="E32" i="1"/>
  <c r="G29" i="1"/>
  <c r="F29" i="1"/>
  <c r="E29" i="1"/>
  <c r="G26" i="1"/>
  <c r="F26" i="1"/>
  <c r="E23" i="1"/>
  <c r="G23" i="1"/>
  <c r="F23" i="1"/>
  <c r="E10" i="1"/>
  <c r="L81" i="1"/>
  <c r="P81" i="1" s="1"/>
  <c r="L80" i="1"/>
  <c r="P80" i="1" s="1"/>
  <c r="L79" i="1"/>
  <c r="P79" i="1" s="1"/>
  <c r="L78" i="1"/>
  <c r="P78" i="1" s="1"/>
  <c r="K77" i="1"/>
  <c r="K76" i="1" s="1"/>
  <c r="J77" i="1"/>
  <c r="J76" i="1" s="1"/>
  <c r="I77" i="1"/>
  <c r="I76" i="1" s="1"/>
  <c r="L75" i="1"/>
  <c r="P75" i="1" s="1"/>
  <c r="L74" i="1"/>
  <c r="P74" i="1" s="1"/>
  <c r="K73" i="1"/>
  <c r="J73" i="1"/>
  <c r="I73" i="1"/>
  <c r="L72" i="1"/>
  <c r="P72" i="1" s="1"/>
  <c r="L71" i="1"/>
  <c r="P71" i="1" s="1"/>
  <c r="L70" i="1"/>
  <c r="P70" i="1" s="1"/>
  <c r="L69" i="1"/>
  <c r="P69" i="1" s="1"/>
  <c r="K68" i="1"/>
  <c r="J68" i="1"/>
  <c r="I68" i="1"/>
  <c r="L67" i="1"/>
  <c r="P67" i="1" s="1"/>
  <c r="L66" i="1"/>
  <c r="P66" i="1" s="1"/>
  <c r="L65" i="1"/>
  <c r="P65" i="1" s="1"/>
  <c r="L64" i="1"/>
  <c r="P64" i="1" s="1"/>
  <c r="K63" i="1"/>
  <c r="J63" i="1"/>
  <c r="I63" i="1"/>
  <c r="L61" i="1"/>
  <c r="P61" i="1" s="1"/>
  <c r="L60" i="1"/>
  <c r="P60" i="1" s="1"/>
  <c r="L58" i="1"/>
  <c r="P58" i="1" s="1"/>
  <c r="L57" i="1"/>
  <c r="P57" i="1" s="1"/>
  <c r="L55" i="1"/>
  <c r="P55" i="1" s="1"/>
  <c r="L54" i="1"/>
  <c r="P54" i="1" s="1"/>
  <c r="L52" i="1"/>
  <c r="P52" i="1" s="1"/>
  <c r="L51" i="1"/>
  <c r="P51" i="1" s="1"/>
  <c r="L48" i="1"/>
  <c r="P48" i="1" s="1"/>
  <c r="L47" i="1"/>
  <c r="P47" i="1" s="1"/>
  <c r="L45" i="1"/>
  <c r="P45" i="1" s="1"/>
  <c r="L44" i="1"/>
  <c r="P44" i="1" s="1"/>
  <c r="L42" i="1"/>
  <c r="P42" i="1" s="1"/>
  <c r="L41" i="1"/>
  <c r="P41" i="1" s="1"/>
  <c r="L39" i="1"/>
  <c r="P39" i="1" s="1"/>
  <c r="L38" i="1"/>
  <c r="P38" i="1" s="1"/>
  <c r="L34" i="1"/>
  <c r="P34" i="1" s="1"/>
  <c r="L33" i="1"/>
  <c r="P33" i="1" s="1"/>
  <c r="K32" i="1"/>
  <c r="J32" i="1"/>
  <c r="I32" i="1"/>
  <c r="L31" i="1"/>
  <c r="P31" i="1" s="1"/>
  <c r="L30" i="1"/>
  <c r="P30" i="1" s="1"/>
  <c r="K29" i="1"/>
  <c r="J29" i="1"/>
  <c r="I29" i="1"/>
  <c r="L28" i="1"/>
  <c r="P28" i="1" s="1"/>
  <c r="L27" i="1"/>
  <c r="P27" i="1" s="1"/>
  <c r="K26" i="1"/>
  <c r="J26" i="1"/>
  <c r="I26" i="1"/>
  <c r="L25" i="1"/>
  <c r="P25" i="1" s="1"/>
  <c r="L24" i="1"/>
  <c r="P24" i="1" s="1"/>
  <c r="K23" i="1"/>
  <c r="J23" i="1"/>
  <c r="I23" i="1"/>
  <c r="L21" i="1"/>
  <c r="P21" i="1" s="1"/>
  <c r="L20" i="1"/>
  <c r="P20" i="1" s="1"/>
  <c r="L18" i="1"/>
  <c r="P18" i="1" s="1"/>
  <c r="L17" i="1"/>
  <c r="P17" i="1" s="1"/>
  <c r="L15" i="1"/>
  <c r="P15" i="1" s="1"/>
  <c r="L14" i="1"/>
  <c r="P14" i="1" s="1"/>
  <c r="L12" i="1"/>
  <c r="P12" i="1" s="1"/>
  <c r="L11" i="1"/>
  <c r="K10" i="1"/>
  <c r="J10" i="1"/>
  <c r="I10" i="1"/>
  <c r="H81" i="1"/>
  <c r="O81" i="1" s="1"/>
  <c r="H80" i="1"/>
  <c r="H79" i="1"/>
  <c r="O79" i="1" s="1"/>
  <c r="H78" i="1"/>
  <c r="O78" i="1" s="1"/>
  <c r="G77" i="1"/>
  <c r="G76" i="1" s="1"/>
  <c r="F77" i="1"/>
  <c r="F76" i="1" s="1"/>
  <c r="H75" i="1"/>
  <c r="O75" i="1" s="1"/>
  <c r="H74" i="1"/>
  <c r="O74" i="1" s="1"/>
  <c r="G73" i="1"/>
  <c r="F73" i="1"/>
  <c r="G68" i="1"/>
  <c r="F68" i="1"/>
  <c r="E68" i="1"/>
  <c r="E73" i="1"/>
  <c r="H72" i="1"/>
  <c r="O72" i="1" s="1"/>
  <c r="H71" i="1"/>
  <c r="O71" i="1" s="1"/>
  <c r="H70" i="1"/>
  <c r="O70" i="1" s="1"/>
  <c r="H69" i="1"/>
  <c r="O69" i="1" s="1"/>
  <c r="H67" i="1"/>
  <c r="O67" i="1" s="1"/>
  <c r="Q67" i="1" s="1"/>
  <c r="H66" i="1"/>
  <c r="O66" i="1" s="1"/>
  <c r="H65" i="1"/>
  <c r="O65" i="1" s="1"/>
  <c r="Q65" i="1" s="1"/>
  <c r="H64" i="1"/>
  <c r="O64" i="1" s="1"/>
  <c r="H61" i="1"/>
  <c r="O61" i="1" s="1"/>
  <c r="H60" i="1"/>
  <c r="O60" i="1" s="1"/>
  <c r="H58" i="1"/>
  <c r="O58" i="1" s="1"/>
  <c r="H57" i="1"/>
  <c r="O57" i="1" s="1"/>
  <c r="H55" i="1"/>
  <c r="O55" i="1" s="1"/>
  <c r="H54" i="1"/>
  <c r="O54" i="1" s="1"/>
  <c r="H52" i="1"/>
  <c r="O52" i="1" s="1"/>
  <c r="H51" i="1"/>
  <c r="O51" i="1" s="1"/>
  <c r="G63" i="1"/>
  <c r="F63" i="1"/>
  <c r="G59" i="1"/>
  <c r="F59" i="1"/>
  <c r="E59" i="1"/>
  <c r="G56" i="1"/>
  <c r="F56" i="1"/>
  <c r="E56" i="1"/>
  <c r="G53" i="1"/>
  <c r="F53" i="1"/>
  <c r="E53" i="1"/>
  <c r="G50" i="1"/>
  <c r="F50" i="1"/>
  <c r="E50" i="1"/>
  <c r="H48" i="1"/>
  <c r="O48" i="1" s="1"/>
  <c r="H47" i="1"/>
  <c r="O47" i="1" s="1"/>
  <c r="H45" i="1"/>
  <c r="O45" i="1" s="1"/>
  <c r="H44" i="1"/>
  <c r="O44" i="1" s="1"/>
  <c r="H42" i="1"/>
  <c r="O42" i="1" s="1"/>
  <c r="H41" i="1"/>
  <c r="H39" i="1"/>
  <c r="H38" i="1"/>
  <c r="O38" i="1" s="1"/>
  <c r="G46" i="1"/>
  <c r="F46" i="1"/>
  <c r="E46" i="1"/>
  <c r="G43" i="1"/>
  <c r="F43" i="1"/>
  <c r="E43" i="1"/>
  <c r="G40" i="1"/>
  <c r="F40" i="1"/>
  <c r="E40" i="1"/>
  <c r="G37" i="1"/>
  <c r="F37" i="1"/>
  <c r="E37" i="1"/>
  <c r="H34" i="1"/>
  <c r="O34" i="1" s="1"/>
  <c r="H33" i="1"/>
  <c r="O33" i="1" s="1"/>
  <c r="H31" i="1"/>
  <c r="M31" i="1" s="1"/>
  <c r="H30" i="1"/>
  <c r="M30" i="1" s="1"/>
  <c r="H28" i="1"/>
  <c r="O28" i="1" s="1"/>
  <c r="H27" i="1"/>
  <c r="O27" i="1" s="1"/>
  <c r="H25" i="1"/>
  <c r="O25" i="1" s="1"/>
  <c r="H24" i="1"/>
  <c r="O24" i="1" s="1"/>
  <c r="H21" i="1"/>
  <c r="O21" i="1" s="1"/>
  <c r="Q21" i="1" s="1"/>
  <c r="H20" i="1"/>
  <c r="O20" i="1" s="1"/>
  <c r="H18" i="1"/>
  <c r="O18" i="1" s="1"/>
  <c r="H17" i="1"/>
  <c r="O17" i="1" s="1"/>
  <c r="H15" i="1"/>
  <c r="H14" i="1"/>
  <c r="O14" i="1" s="1"/>
  <c r="H12" i="1"/>
  <c r="O12" i="1" s="1"/>
  <c r="H11" i="1"/>
  <c r="O11" i="1" s="1"/>
  <c r="G19" i="1"/>
  <c r="F19" i="1"/>
  <c r="E19" i="1"/>
  <c r="G16" i="1"/>
  <c r="F16" i="1"/>
  <c r="E16" i="1"/>
  <c r="G13" i="1"/>
  <c r="F13" i="1"/>
  <c r="E13" i="1"/>
  <c r="G10" i="1"/>
  <c r="F10" i="1"/>
  <c r="M15" i="1" l="1"/>
  <c r="G2" i="2"/>
  <c r="I15" i="2"/>
  <c r="H15" i="2"/>
  <c r="G15" i="2"/>
  <c r="F15" i="2"/>
  <c r="F2" i="2"/>
  <c r="Q71" i="1"/>
  <c r="Q27" i="1"/>
  <c r="M80" i="1"/>
  <c r="M39" i="1"/>
  <c r="Q81" i="1"/>
  <c r="M41" i="1"/>
  <c r="Q54" i="1"/>
  <c r="H59" i="1"/>
  <c r="P43" i="1"/>
  <c r="P56" i="1"/>
  <c r="Q72" i="1"/>
  <c r="O59" i="1"/>
  <c r="Q52" i="1"/>
  <c r="Q70" i="1"/>
  <c r="L10" i="1"/>
  <c r="P37" i="1"/>
  <c r="O41" i="1"/>
  <c r="Q41" i="1" s="1"/>
  <c r="P40" i="1"/>
  <c r="Q12" i="1"/>
  <c r="P29" i="1"/>
  <c r="Q74" i="1"/>
  <c r="P19" i="1"/>
  <c r="Q20" i="1"/>
  <c r="Q19" i="1" s="1"/>
  <c r="Q55" i="1"/>
  <c r="Q53" i="1" s="1"/>
  <c r="Q79" i="1"/>
  <c r="P13" i="1"/>
  <c r="P59" i="1"/>
  <c r="Q78" i="1"/>
  <c r="P32" i="1"/>
  <c r="Q24" i="1"/>
  <c r="Q58" i="1"/>
  <c r="O16" i="1"/>
  <c r="Q18" i="1"/>
  <c r="Q57" i="1"/>
  <c r="O56" i="1"/>
  <c r="P46" i="1"/>
  <c r="O10" i="1"/>
  <c r="O23" i="1"/>
  <c r="Q25" i="1"/>
  <c r="Q45" i="1"/>
  <c r="Q33" i="1"/>
  <c r="P68" i="1"/>
  <c r="P73" i="1"/>
  <c r="Q34" i="1"/>
  <c r="P53" i="1"/>
  <c r="Q47" i="1"/>
  <c r="Q44" i="1"/>
  <c r="O43" i="1"/>
  <c r="O50" i="1"/>
  <c r="Q51" i="1"/>
  <c r="Q66" i="1"/>
  <c r="Q69" i="1"/>
  <c r="O68" i="1"/>
  <c r="Q28" i="1"/>
  <c r="Q26" i="1" s="1"/>
  <c r="Q48" i="1"/>
  <c r="Q64" i="1"/>
  <c r="O63" i="1"/>
  <c r="Q17" i="1"/>
  <c r="Q38" i="1"/>
  <c r="P26" i="1"/>
  <c r="Q61" i="1"/>
  <c r="M42" i="1"/>
  <c r="O46" i="1"/>
  <c r="O80" i="1"/>
  <c r="Q80" i="1" s="1"/>
  <c r="R80" i="1" s="1"/>
  <c r="Q14" i="1"/>
  <c r="O26" i="1"/>
  <c r="O53" i="1"/>
  <c r="O15" i="1"/>
  <c r="Q15" i="1" s="1"/>
  <c r="R15" i="1" s="1"/>
  <c r="O32" i="1"/>
  <c r="O19" i="1"/>
  <c r="O30" i="1"/>
  <c r="K62" i="1"/>
  <c r="O31" i="1"/>
  <c r="Q31" i="1" s="1"/>
  <c r="R31" i="1" s="1"/>
  <c r="O39" i="1"/>
  <c r="Q39" i="1" s="1"/>
  <c r="Q42" i="1"/>
  <c r="P11" i="1"/>
  <c r="P10" i="1" s="1"/>
  <c r="P16" i="1"/>
  <c r="P23" i="1"/>
  <c r="P50" i="1"/>
  <c r="M78" i="1"/>
  <c r="Q60" i="1"/>
  <c r="Q75" i="1"/>
  <c r="O73" i="1"/>
  <c r="R41" i="1"/>
  <c r="M58" i="1"/>
  <c r="E49" i="1"/>
  <c r="L26" i="1"/>
  <c r="J22" i="1"/>
  <c r="F62" i="1"/>
  <c r="M27" i="1"/>
  <c r="R27" i="1" s="1"/>
  <c r="G49" i="1"/>
  <c r="J49" i="1"/>
  <c r="I62" i="1"/>
  <c r="M79" i="1"/>
  <c r="M18" i="1"/>
  <c r="M44" i="1"/>
  <c r="M65" i="1"/>
  <c r="R65" i="1" s="1"/>
  <c r="M20" i="1"/>
  <c r="H40" i="1"/>
  <c r="M66" i="1"/>
  <c r="M71" i="1"/>
  <c r="M51" i="1"/>
  <c r="R51" i="1" s="1"/>
  <c r="M69" i="1"/>
  <c r="R69" i="1" s="1"/>
  <c r="M61" i="1"/>
  <c r="M75" i="1"/>
  <c r="M38" i="1"/>
  <c r="M52" i="1"/>
  <c r="R52" i="1" s="1"/>
  <c r="M70" i="1"/>
  <c r="M81" i="1"/>
  <c r="R81" i="1" s="1"/>
  <c r="L46" i="1"/>
  <c r="L59" i="1"/>
  <c r="M21" i="1"/>
  <c r="R21" i="1" s="1"/>
  <c r="I49" i="1"/>
  <c r="L77" i="1"/>
  <c r="L76" i="1" s="1"/>
  <c r="G36" i="1"/>
  <c r="G35" i="1" s="1"/>
  <c r="M45" i="1"/>
  <c r="K49" i="1"/>
  <c r="M11" i="1"/>
  <c r="H46" i="1"/>
  <c r="M55" i="1"/>
  <c r="J9" i="1"/>
  <c r="I9" i="1"/>
  <c r="L40" i="1"/>
  <c r="K36" i="1"/>
  <c r="J62" i="1"/>
  <c r="L68" i="1"/>
  <c r="L73" i="1"/>
  <c r="I22" i="1"/>
  <c r="M12" i="1"/>
  <c r="H29" i="1"/>
  <c r="H23" i="1"/>
  <c r="M48" i="1"/>
  <c r="M64" i="1"/>
  <c r="K22" i="1"/>
  <c r="L53" i="1"/>
  <c r="L63" i="1"/>
  <c r="F9" i="1"/>
  <c r="M17" i="1"/>
  <c r="H26" i="1"/>
  <c r="M34" i="1"/>
  <c r="F36" i="1"/>
  <c r="F49" i="1"/>
  <c r="H53" i="1"/>
  <c r="H73" i="1"/>
  <c r="L19" i="1"/>
  <c r="L50" i="1"/>
  <c r="F22" i="1"/>
  <c r="E36" i="1"/>
  <c r="M67" i="1"/>
  <c r="R67" i="1" s="1"/>
  <c r="M72" i="1"/>
  <c r="G62" i="1"/>
  <c r="G9" i="1"/>
  <c r="H13" i="1"/>
  <c r="H19" i="1"/>
  <c r="G22" i="1"/>
  <c r="M25" i="1"/>
  <c r="R25" i="1" s="1"/>
  <c r="H56" i="1"/>
  <c r="L13" i="1"/>
  <c r="K9" i="1"/>
  <c r="L32" i="1"/>
  <c r="I36" i="1"/>
  <c r="J36" i="1"/>
  <c r="M54" i="1"/>
  <c r="M29" i="1"/>
  <c r="H63" i="1"/>
  <c r="H68" i="1"/>
  <c r="L16" i="1"/>
  <c r="M28" i="1"/>
  <c r="M14" i="1"/>
  <c r="M33" i="1"/>
  <c r="M47" i="1"/>
  <c r="H50" i="1"/>
  <c r="L29" i="1"/>
  <c r="L43" i="1"/>
  <c r="M24" i="1"/>
  <c r="M57" i="1"/>
  <c r="R57" i="1" s="1"/>
  <c r="M74" i="1"/>
  <c r="R74" i="1" s="1"/>
  <c r="M60" i="1"/>
  <c r="H16" i="1"/>
  <c r="H32" i="1"/>
  <c r="H37" i="1"/>
  <c r="H43" i="1"/>
  <c r="H77" i="1"/>
  <c r="H76" i="1" s="1"/>
  <c r="L23" i="1"/>
  <c r="L37" i="1"/>
  <c r="L56" i="1"/>
  <c r="H10" i="1"/>
  <c r="M40" i="1" l="1"/>
  <c r="R71" i="1"/>
  <c r="O40" i="1"/>
  <c r="Q40" i="1"/>
  <c r="Q59" i="1"/>
  <c r="Q50" i="1"/>
  <c r="R33" i="1"/>
  <c r="R39" i="1"/>
  <c r="Q63" i="1"/>
  <c r="Q16" i="1"/>
  <c r="R55" i="1"/>
  <c r="Q43" i="1"/>
  <c r="P36" i="1"/>
  <c r="M37" i="1"/>
  <c r="R54" i="1"/>
  <c r="R53" i="1" s="1"/>
  <c r="R78" i="1"/>
  <c r="L9" i="1"/>
  <c r="R72" i="1"/>
  <c r="M10" i="1"/>
  <c r="R20" i="1"/>
  <c r="R19" i="1" s="1"/>
  <c r="R12" i="1"/>
  <c r="O62" i="1"/>
  <c r="Q77" i="1"/>
  <c r="Q76" i="1" s="1"/>
  <c r="R24" i="1"/>
  <c r="R70" i="1"/>
  <c r="R44" i="1"/>
  <c r="Q73" i="1"/>
  <c r="P22" i="1"/>
  <c r="Q13" i="1"/>
  <c r="Q68" i="1"/>
  <c r="P9" i="1"/>
  <c r="R61" i="1"/>
  <c r="R60" i="1"/>
  <c r="R79" i="1"/>
  <c r="P49" i="1"/>
  <c r="H9" i="1"/>
  <c r="H49" i="1"/>
  <c r="J8" i="1"/>
  <c r="Q23" i="1"/>
  <c r="R38" i="1"/>
  <c r="R37" i="1" s="1"/>
  <c r="R42" i="1"/>
  <c r="R40" i="1" s="1"/>
  <c r="R18" i="1"/>
  <c r="R48" i="1"/>
  <c r="O49" i="1"/>
  <c r="R58" i="1"/>
  <c r="R56" i="1" s="1"/>
  <c r="R34" i="1"/>
  <c r="R14" i="1"/>
  <c r="R13" i="1" s="1"/>
  <c r="R17" i="1"/>
  <c r="R16" i="1" s="1"/>
  <c r="Q30" i="1"/>
  <c r="O29" i="1"/>
  <c r="R28" i="1"/>
  <c r="R26" i="1" s="1"/>
  <c r="Q32" i="1"/>
  <c r="Q11" i="1"/>
  <c r="R64" i="1"/>
  <c r="Q46" i="1"/>
  <c r="O13" i="1"/>
  <c r="O9" i="1" s="1"/>
  <c r="R45" i="1"/>
  <c r="R66" i="1"/>
  <c r="Q37" i="1"/>
  <c r="Q56" i="1"/>
  <c r="Q49" i="1" s="1"/>
  <c r="O37" i="1"/>
  <c r="O36" i="1" s="1"/>
  <c r="R47" i="1"/>
  <c r="O22" i="1"/>
  <c r="O77" i="1"/>
  <c r="O76" i="1" s="1"/>
  <c r="R75" i="1"/>
  <c r="R73" i="1" s="1"/>
  <c r="I35" i="1"/>
  <c r="J35" i="1"/>
  <c r="K8" i="1"/>
  <c r="K35" i="1"/>
  <c r="L62" i="1"/>
  <c r="F8" i="1"/>
  <c r="H22" i="1"/>
  <c r="M50" i="1"/>
  <c r="P77" i="1"/>
  <c r="P76" i="1" s="1"/>
  <c r="M77" i="1"/>
  <c r="M76" i="1" s="1"/>
  <c r="M68" i="1"/>
  <c r="R50" i="1"/>
  <c r="M23" i="1"/>
  <c r="R23" i="1"/>
  <c r="M26" i="1"/>
  <c r="M46" i="1"/>
  <c r="M53" i="1"/>
  <c r="G8" i="1"/>
  <c r="G82" i="1" s="1"/>
  <c r="M73" i="1"/>
  <c r="M32" i="1"/>
  <c r="I8" i="1"/>
  <c r="M63" i="1"/>
  <c r="M59" i="1"/>
  <c r="M56" i="1"/>
  <c r="M13" i="1"/>
  <c r="L49" i="1"/>
  <c r="M16" i="1"/>
  <c r="M43" i="1"/>
  <c r="M19" i="1"/>
  <c r="F35" i="1"/>
  <c r="L36" i="1"/>
  <c r="H36" i="1"/>
  <c r="H35" i="1" s="1"/>
  <c r="H62" i="1"/>
  <c r="L22" i="1"/>
  <c r="R32" i="1" l="1"/>
  <c r="Q62" i="1"/>
  <c r="R59" i="1"/>
  <c r="L8" i="1"/>
  <c r="P35" i="1"/>
  <c r="P8" i="1"/>
  <c r="O8" i="1"/>
  <c r="R43" i="1"/>
  <c r="R68" i="1"/>
  <c r="O35" i="1"/>
  <c r="M9" i="1"/>
  <c r="F82" i="1"/>
  <c r="R46" i="1"/>
  <c r="R36" i="1" s="1"/>
  <c r="J82" i="1"/>
  <c r="R11" i="1"/>
  <c r="R10" i="1" s="1"/>
  <c r="R9" i="1" s="1"/>
  <c r="Q10" i="1"/>
  <c r="Q9" i="1" s="1"/>
  <c r="Q36" i="1"/>
  <c r="Q35" i="1" s="1"/>
  <c r="Q29" i="1"/>
  <c r="Q22" i="1" s="1"/>
  <c r="R30" i="1"/>
  <c r="R29" i="1" s="1"/>
  <c r="R22" i="1" s="1"/>
  <c r="I82" i="1"/>
  <c r="K82" i="1"/>
  <c r="H8" i="1"/>
  <c r="H82" i="1" s="1"/>
  <c r="P63" i="1"/>
  <c r="P62" i="1" s="1"/>
  <c r="M62" i="1"/>
  <c r="M49" i="1"/>
  <c r="M36" i="1"/>
  <c r="M22" i="1"/>
  <c r="L35" i="1"/>
  <c r="R63" i="1"/>
  <c r="R62" i="1" s="1"/>
  <c r="R49" i="1"/>
  <c r="E35" i="1"/>
  <c r="E22" i="1"/>
  <c r="E9" i="1"/>
  <c r="E63" i="1"/>
  <c r="E62" i="1" s="1"/>
  <c r="P82" i="1" l="1"/>
  <c r="O82" i="1"/>
  <c r="E87" i="1" s="1"/>
  <c r="Q8" i="1"/>
  <c r="Q82" i="1" s="1"/>
  <c r="R8" i="1"/>
  <c r="M8" i="1"/>
  <c r="M35" i="1"/>
  <c r="R35" i="1"/>
  <c r="L82" i="1"/>
  <c r="E8" i="1"/>
  <c r="E77" i="1"/>
  <c r="E90" i="1" l="1"/>
  <c r="E89" i="1"/>
  <c r="E88" i="1"/>
  <c r="M82" i="1"/>
  <c r="E76" i="1"/>
  <c r="E82" i="1" s="1"/>
  <c r="E84" i="1" s="1"/>
  <c r="G84" i="1" l="1"/>
  <c r="H84" i="1"/>
  <c r="K84" i="1"/>
  <c r="I84" i="1"/>
  <c r="J84" i="1"/>
  <c r="F84" i="1"/>
  <c r="L84" i="1"/>
  <c r="N68" i="1"/>
  <c r="N70" i="1"/>
  <c r="N71" i="1"/>
  <c r="N72" i="1"/>
  <c r="N69" i="1"/>
  <c r="N36" i="1"/>
  <c r="N61" i="1"/>
  <c r="N54" i="1"/>
  <c r="N52" i="1"/>
  <c r="N50" i="1"/>
  <c r="N57" i="1"/>
  <c r="N60" i="1"/>
  <c r="N55" i="1"/>
  <c r="N58" i="1"/>
  <c r="N51" i="1"/>
  <c r="N59" i="1"/>
  <c r="N53" i="1"/>
  <c r="N49" i="1"/>
  <c r="N56" i="1"/>
  <c r="N22" i="1"/>
  <c r="N31" i="1"/>
  <c r="N30" i="1"/>
  <c r="N28" i="1"/>
  <c r="N34" i="1"/>
  <c r="N27" i="1"/>
  <c r="N25" i="1"/>
  <c r="N24" i="1"/>
  <c r="N33" i="1"/>
  <c r="N43" i="1"/>
  <c r="N47" i="1"/>
  <c r="N39" i="1"/>
  <c r="N40" i="1"/>
  <c r="N44" i="1"/>
  <c r="N42" i="1"/>
  <c r="N41" i="1"/>
  <c r="N48" i="1"/>
  <c r="N45" i="1"/>
  <c r="N38" i="1"/>
  <c r="N46" i="1"/>
  <c r="N37" i="1"/>
  <c r="N29" i="1"/>
  <c r="N26" i="1"/>
  <c r="N23" i="1"/>
  <c r="N32" i="1"/>
  <c r="N35" i="1"/>
  <c r="N11" i="1"/>
  <c r="N12" i="1"/>
  <c r="N21" i="1"/>
  <c r="N15" i="1"/>
  <c r="N14" i="1"/>
  <c r="N17" i="1"/>
  <c r="N20" i="1"/>
  <c r="N18" i="1"/>
  <c r="N10" i="1"/>
  <c r="N9" i="1"/>
  <c r="N8" i="1"/>
  <c r="N16" i="1"/>
  <c r="N67" i="1"/>
  <c r="N74" i="1"/>
  <c r="N79" i="1"/>
  <c r="N78" i="1"/>
  <c r="N80" i="1"/>
  <c r="N19" i="1"/>
  <c r="N65" i="1"/>
  <c r="N13" i="1"/>
  <c r="N66" i="1"/>
  <c r="N76" i="1"/>
  <c r="N63" i="1"/>
  <c r="N77" i="1"/>
  <c r="N64" i="1"/>
  <c r="N81" i="1"/>
  <c r="N75" i="1"/>
  <c r="N62" i="1"/>
  <c r="N73" i="1"/>
  <c r="M84" i="1" l="1"/>
  <c r="N82" i="1"/>
  <c r="R77" i="1"/>
  <c r="R76" i="1" s="1"/>
  <c r="R82" i="1" s="1"/>
  <c r="H85" i="1" l="1"/>
  <c r="L85" i="1"/>
  <c r="M85" i="1" s="1"/>
</calcChain>
</file>

<file path=xl/sharedStrings.xml><?xml version="1.0" encoding="utf-8"?>
<sst xmlns="http://schemas.openxmlformats.org/spreadsheetml/2006/main" count="230" uniqueCount="141">
  <si>
    <t>FORMULARIO 3 - PRESUPUESTO DEL PROYECTO</t>
  </si>
  <si>
    <t xml:space="preserve">DESCRIPCIÓN </t>
  </si>
  <si>
    <t xml:space="preserve">CÓDIGO </t>
  </si>
  <si>
    <t>2.2.1.</t>
  </si>
  <si>
    <t>PRESUPUESTO DEL PROYECTO SIN IVA</t>
  </si>
  <si>
    <t xml:space="preserve">PRESUPUESTO DEL IVA  </t>
  </si>
  <si>
    <t>% DE PARTICIPACIÓN</t>
  </si>
  <si>
    <t>REPRESENTANTE LEGAL DEL EJECUTOR</t>
  </si>
  <si>
    <t>(Nombres completos)</t>
  </si>
  <si>
    <t>DIRECTOR O RESPONSABLE TÉCNICO DEL PROYECTO</t>
  </si>
  <si>
    <t>APROBACIÓN DEL FIEDS</t>
  </si>
  <si>
    <t>CONTADOR O RESPONSABLE FINANCIERO DEL PROYECTO</t>
  </si>
  <si>
    <t xml:space="preserve">TOTAL APORTES </t>
  </si>
  <si>
    <t>Decripción de actividad</t>
  </si>
  <si>
    <t>Descripción de actividad</t>
  </si>
  <si>
    <t xml:space="preserve">Director de proyecto </t>
  </si>
  <si>
    <t>Técnico 2 (equipo técnico específico)</t>
  </si>
  <si>
    <t>Técnico 3 (equipo técnico específico)</t>
  </si>
  <si>
    <t>Técnico 4 (equipo técnico específico)</t>
  </si>
  <si>
    <t xml:space="preserve">Administrador financiero </t>
  </si>
  <si>
    <t>Contador</t>
  </si>
  <si>
    <t>Arriendo oficina</t>
  </si>
  <si>
    <t>Equipos de oficina</t>
  </si>
  <si>
    <t>Visibilidad</t>
  </si>
  <si>
    <t xml:space="preserve">Imprevistos </t>
  </si>
  <si>
    <t>%PARTICIPACIÓN DEL APORTE FIEDS Y CONTRAPARTE (SIN IVA)</t>
  </si>
  <si>
    <t>%PARTICIPACIÓN DE GASTOS ADMINISTRATIVOS (SIN IVA)</t>
  </si>
  <si>
    <t>%PARTICIPACIÓN DE LOS GASTOS DE VISIBILIDAD (SIN IVA)</t>
  </si>
  <si>
    <t>% PARTICIPACIÓN DE LOS IMPREVISTOS (SIN IVA)</t>
  </si>
  <si>
    <t xml:space="preserve">Descripción de subactividad / rubro </t>
  </si>
  <si>
    <t>1.2.3.1</t>
  </si>
  <si>
    <t>1.2.3.2</t>
  </si>
  <si>
    <t>2.2.2.1</t>
  </si>
  <si>
    <t>2.2.2.2</t>
  </si>
  <si>
    <t>1.1.1</t>
  </si>
  <si>
    <t>1.1.1.1</t>
  </si>
  <si>
    <t>1.1.1.2</t>
  </si>
  <si>
    <t>1.1.2</t>
  </si>
  <si>
    <t>1.1.2.1</t>
  </si>
  <si>
    <t>1.1.2.2</t>
  </si>
  <si>
    <t>1.1.3</t>
  </si>
  <si>
    <t>1.1.3.1</t>
  </si>
  <si>
    <t>1.1.3.2</t>
  </si>
  <si>
    <t>1.1.4</t>
  </si>
  <si>
    <t>1.1.4.1</t>
  </si>
  <si>
    <t>1.1.4.2</t>
  </si>
  <si>
    <t>1.2.1</t>
  </si>
  <si>
    <t>1.2.1.1</t>
  </si>
  <si>
    <t>1.2.1.2</t>
  </si>
  <si>
    <t>1.2.2</t>
  </si>
  <si>
    <t>1.2.2.1</t>
  </si>
  <si>
    <t>1.2.2.2</t>
  </si>
  <si>
    <t>1.2.3</t>
  </si>
  <si>
    <t>2.1.4</t>
  </si>
  <si>
    <t>2.1.3.2</t>
  </si>
  <si>
    <t>2.1.3.1</t>
  </si>
  <si>
    <t>2.1.3</t>
  </si>
  <si>
    <t>2.1.2.2</t>
  </si>
  <si>
    <t>2.1.2.1</t>
  </si>
  <si>
    <t>2.1.1</t>
  </si>
  <si>
    <t>2.1.1.1</t>
  </si>
  <si>
    <t>2.1.1.2</t>
  </si>
  <si>
    <t>2.1.2</t>
  </si>
  <si>
    <t>2.1.4.1</t>
  </si>
  <si>
    <t>2.1.4.2</t>
  </si>
  <si>
    <t>1.2.4</t>
  </si>
  <si>
    <t>1.2.4.1</t>
  </si>
  <si>
    <t>1.2.4.2</t>
  </si>
  <si>
    <t>2.2.1.1</t>
  </si>
  <si>
    <t>2.2.1.2</t>
  </si>
  <si>
    <t>2.2.2</t>
  </si>
  <si>
    <t>2.2.3</t>
  </si>
  <si>
    <t>2.2.4</t>
  </si>
  <si>
    <t>2.2.3.1</t>
  </si>
  <si>
    <t>2.2.3.2</t>
  </si>
  <si>
    <t>2.2.4.1</t>
  </si>
  <si>
    <t>2.2.4.2</t>
  </si>
  <si>
    <t>3.1.1</t>
  </si>
  <si>
    <t>3.1.2</t>
  </si>
  <si>
    <t>3.1.3</t>
  </si>
  <si>
    <t>3.1.4</t>
  </si>
  <si>
    <t>3.2.1</t>
  </si>
  <si>
    <t>3.2.2</t>
  </si>
  <si>
    <t>4.1.1</t>
  </si>
  <si>
    <t>4.1.2</t>
  </si>
  <si>
    <t>4.1.3</t>
  </si>
  <si>
    <t>4.1.4</t>
  </si>
  <si>
    <t>SOCIO 1</t>
  </si>
  <si>
    <t>SOCIO 2</t>
  </si>
  <si>
    <t>SOLICITANTE</t>
  </si>
  <si>
    <t>TOTAL APORTE FIEDS</t>
  </si>
  <si>
    <t>TOTAL APORTE CONTRAPARTE</t>
  </si>
  <si>
    <t>TOTAL PRESUPUESTO DEL PROYECTO CON IVA</t>
  </si>
  <si>
    <t>Gastos hospedaje y alimentación</t>
  </si>
  <si>
    <t xml:space="preserve">Pasajes y/o gastos de movilización </t>
  </si>
  <si>
    <t>Mantenimiento vehículos utilizados en el proyecto</t>
  </si>
  <si>
    <t>Combustibles  utilizado para movilizaciones</t>
  </si>
  <si>
    <t>3.2.3</t>
  </si>
  <si>
    <t>3.2.4</t>
  </si>
  <si>
    <t>OTROS GASTOS DIRECTOS</t>
  </si>
  <si>
    <t>GASTOS DE PERSONAL TÉCNICO</t>
  </si>
  <si>
    <t>3.3.1</t>
  </si>
  <si>
    <t>3.3.2</t>
  </si>
  <si>
    <t>GASTOS DE VISIBILIDAD E IMPREVISTOS</t>
  </si>
  <si>
    <t>GASTOS ADMINISTRATIVOS</t>
  </si>
  <si>
    <t>%PARTICIPACIÓN DEL APORTE FIEDS Y CONTRAPARTE (CON IVA)</t>
  </si>
  <si>
    <r>
      <t xml:space="preserve">NOMBRE DEL EJECUTOR: </t>
    </r>
    <r>
      <rPr>
        <sz val="11"/>
        <color theme="1"/>
        <rFont val="Arial"/>
        <family val="2"/>
      </rPr>
      <t>Nombre del solicitante principal (ejecutor)</t>
    </r>
  </si>
  <si>
    <r>
      <t xml:space="preserve">NOMBRE DEL PROYECTO: </t>
    </r>
    <r>
      <rPr>
        <sz val="11"/>
        <rFont val="Arial"/>
        <family val="2"/>
      </rPr>
      <t xml:space="preserve">"Nombre del proyecto" </t>
    </r>
    <r>
      <rPr>
        <b/>
        <sz val="11"/>
        <rFont val="Arial"/>
        <family val="2"/>
      </rPr>
      <t xml:space="preserve">   </t>
    </r>
  </si>
  <si>
    <t>DISTRIBUCIÓN DEL APORTE FIEDS</t>
  </si>
  <si>
    <t>DISTRIBUCIÓN DEL APORTE CONTRAPARTE</t>
  </si>
  <si>
    <t>TOTAL PRESUPUESTO PROYECTO
(sin IVA)</t>
  </si>
  <si>
    <t>IVA FINANCIAMIENTO FIEDS</t>
  </si>
  <si>
    <t>TOTAL IVA</t>
  </si>
  <si>
    <t>IVA FINANCIAMIENTO CONTRAPARTE</t>
  </si>
  <si>
    <t>% PARTICIPACIÓN DE LOS GASTOS DE PERSONAL TÉCNICO</t>
  </si>
  <si>
    <t>4.1</t>
  </si>
  <si>
    <t>3.3</t>
  </si>
  <si>
    <t>3.2</t>
  </si>
  <si>
    <t>3.1</t>
  </si>
  <si>
    <t>GASTOS DE MOVILIZACIÓN</t>
  </si>
  <si>
    <t xml:space="preserve">CÓDIGO DEL PROYECTO: </t>
  </si>
  <si>
    <t>SOCIO 1 / ALIADO 1</t>
  </si>
  <si>
    <t>SOCIO 2 / ALIADO 2</t>
  </si>
  <si>
    <t>OBJETIVO 1 - Descripción de objetivo específico</t>
  </si>
  <si>
    <t>RESULTADO 1.1 - Descripción de resultado</t>
  </si>
  <si>
    <t>RESULTADO 1.2 - Descripción de resultado</t>
  </si>
  <si>
    <t xml:space="preserve">OBJETIVO 2 - Descripción de objetivo específico </t>
  </si>
  <si>
    <t>RESULTADO 2.1 - Descripción de resultado</t>
  </si>
  <si>
    <t>RESULTADO 2.2 - Descripción de resultado</t>
  </si>
  <si>
    <t>este valor debe ser inferior al 9% del aporte FIEDS (inluido el IVA)</t>
  </si>
  <si>
    <t>este valor debe ser inferior al 5% del aporte FIEDS (incluido el IVA)</t>
  </si>
  <si>
    <t>este valor debe ser inferior al 1% del aporte FIEDS (incluido el IVA)</t>
  </si>
  <si>
    <t>este valor debe ser inferior al 20% del aporte FIEDS (incluido el IVA)</t>
  </si>
  <si>
    <t>DESCRIPCIÓN</t>
  </si>
  <si>
    <t>UNIDAD</t>
  </si>
  <si>
    <t xml:space="preserve">CANTIDAD </t>
  </si>
  <si>
    <t>COSTO UNITARIO</t>
  </si>
  <si>
    <t>APORTE FIEDS</t>
  </si>
  <si>
    <t xml:space="preserve">APORTE CONTRAPARTE </t>
  </si>
  <si>
    <t>-</t>
  </si>
  <si>
    <t>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</si>
</sst>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0" xfId="0" applyFont="1" applyBorder="1" applyAlignment="1" applyProtection="1">
      <alignment vertical="center"/>
    </xf>
    <xf numFmtId="164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164" fontId="4" fillId="0" borderId="0" xfId="1" applyFont="1"/>
    <xf numFmtId="0" fontId="4" fillId="0" borderId="0" xfId="0" applyFont="1"/>
    <xf numFmtId="164" fontId="4" fillId="2" borderId="0" xfId="1" applyFont="1" applyFill="1"/>
    <xf numFmtId="0" fontId="4" fillId="0" borderId="1" xfId="0" applyFont="1" applyBorder="1" applyAlignment="1">
      <alignment vertical="center"/>
    </xf>
    <xf numFmtId="4" fontId="4" fillId="0" borderId="1" xfId="1" applyNumberFormat="1" applyFont="1" applyBorder="1" applyAlignment="1">
      <alignment vertical="center"/>
    </xf>
    <xf numFmtId="10" fontId="4" fillId="0" borderId="1" xfId="1" applyNumberFormat="1" applyFont="1" applyBorder="1" applyAlignment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4" fontId="2" fillId="3" borderId="1" xfId="1" applyNumberFormat="1" applyFont="1" applyFill="1" applyBorder="1" applyAlignment="1">
      <alignment vertical="center"/>
    </xf>
    <xf numFmtId="0" fontId="5" fillId="0" borderId="7" xfId="0" applyFont="1" applyFill="1" applyBorder="1" applyProtection="1"/>
    <xf numFmtId="164" fontId="4" fillId="0" borderId="0" xfId="1" applyFont="1" applyBorder="1"/>
    <xf numFmtId="10" fontId="4" fillId="0" borderId="0" xfId="1" applyNumberFormat="1" applyFont="1" applyBorder="1"/>
    <xf numFmtId="164" fontId="4" fillId="0" borderId="8" xfId="1" applyFont="1" applyBorder="1"/>
    <xf numFmtId="10" fontId="2" fillId="0" borderId="0" xfId="2" applyNumberFormat="1" applyFont="1" applyFill="1" applyBorder="1"/>
    <xf numFmtId="9" fontId="4" fillId="0" borderId="0" xfId="2" applyFont="1"/>
    <xf numFmtId="9" fontId="2" fillId="0" borderId="0" xfId="2" applyFont="1" applyFill="1" applyBorder="1"/>
    <xf numFmtId="0" fontId="2" fillId="0" borderId="0" xfId="0" applyFont="1" applyBorder="1" applyAlignment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7" xfId="0" applyFont="1" applyBorder="1" applyProtection="1"/>
    <xf numFmtId="0" fontId="4" fillId="0" borderId="0" xfId="0" applyFont="1" applyBorder="1" applyProtection="1"/>
    <xf numFmtId="0" fontId="2" fillId="0" borderId="10" xfId="0" applyFont="1" applyBorder="1" applyAlignment="1">
      <alignment horizontal="center"/>
    </xf>
    <xf numFmtId="0" fontId="4" fillId="0" borderId="10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7" xfId="0" applyFont="1" applyBorder="1"/>
    <xf numFmtId="0" fontId="4" fillId="0" borderId="0" xfId="0" applyFont="1" applyBorder="1"/>
    <xf numFmtId="164" fontId="5" fillId="0" borderId="0" xfId="1" applyFont="1" applyBorder="1" applyAlignment="1" applyProtection="1">
      <alignment horizontal="right"/>
    </xf>
    <xf numFmtId="164" fontId="5" fillId="0" borderId="0" xfId="1" applyFont="1" applyBorder="1" applyProtection="1">
      <protection locked="0"/>
    </xf>
    <xf numFmtId="164" fontId="5" fillId="0" borderId="8" xfId="1" applyFont="1" applyBorder="1" applyProtection="1">
      <protection locked="0"/>
    </xf>
    <xf numFmtId="0" fontId="4" fillId="0" borderId="7" xfId="0" applyFont="1" applyBorder="1" applyAlignment="1" applyProtection="1">
      <alignment horizontal="center" vertical="center"/>
    </xf>
    <xf numFmtId="164" fontId="5" fillId="0" borderId="10" xfId="1" applyFont="1" applyBorder="1" applyProtection="1">
      <protection locked="0"/>
    </xf>
    <xf numFmtId="0" fontId="4" fillId="0" borderId="10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10" fontId="2" fillId="0" borderId="8" xfId="2" applyNumberFormat="1" applyFont="1" applyFill="1" applyBorder="1"/>
    <xf numFmtId="0" fontId="4" fillId="0" borderId="11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horizontal="left"/>
    </xf>
    <xf numFmtId="165" fontId="2" fillId="2" borderId="0" xfId="2" applyNumberFormat="1" applyFont="1" applyFill="1" applyBorder="1"/>
    <xf numFmtId="9" fontId="2" fillId="2" borderId="0" xfId="2" applyFont="1" applyFill="1" applyBorder="1"/>
    <xf numFmtId="165" fontId="2" fillId="4" borderId="1" xfId="2" applyNumberFormat="1" applyFont="1" applyFill="1" applyBorder="1"/>
    <xf numFmtId="0" fontId="3" fillId="2" borderId="7" xfId="0" applyFont="1" applyFill="1" applyBorder="1" applyAlignment="1" applyProtection="1">
      <alignment horizontal="left"/>
    </xf>
    <xf numFmtId="0" fontId="3" fillId="0" borderId="0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vertical="center"/>
    </xf>
    <xf numFmtId="164" fontId="2" fillId="2" borderId="0" xfId="1" applyFont="1" applyFill="1"/>
    <xf numFmtId="164" fontId="2" fillId="0" borderId="0" xfId="1" applyFont="1"/>
    <xf numFmtId="0" fontId="2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65" fontId="2" fillId="3" borderId="11" xfId="2" applyNumberFormat="1" applyFont="1" applyFill="1" applyBorder="1"/>
    <xf numFmtId="4" fontId="2" fillId="5" borderId="1" xfId="1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horizontal="left" vertical="center" wrapText="1"/>
    </xf>
    <xf numFmtId="4" fontId="2" fillId="5" borderId="2" xfId="0" applyNumberFormat="1" applyFont="1" applyFill="1" applyBorder="1" applyAlignment="1">
      <alignment horizontal="right" vertical="center" wrapText="1"/>
    </xf>
    <xf numFmtId="10" fontId="2" fillId="5" borderId="2" xfId="0" applyNumberFormat="1" applyFont="1" applyFill="1" applyBorder="1" applyAlignment="1">
      <alignment horizontal="right" vertical="center" wrapText="1"/>
    </xf>
    <xf numFmtId="4" fontId="2" fillId="6" borderId="1" xfId="1" applyNumberFormat="1" applyFont="1" applyFill="1" applyBorder="1" applyAlignment="1">
      <alignment vertical="center"/>
    </xf>
    <xf numFmtId="10" fontId="2" fillId="6" borderId="1" xfId="1" applyNumberFormat="1" applyFont="1" applyFill="1" applyBorder="1" applyAlignment="1">
      <alignment vertical="center"/>
    </xf>
    <xf numFmtId="10" fontId="2" fillId="5" borderId="1" xfId="1" applyNumberFormat="1" applyFont="1" applyFill="1" applyBorder="1" applyAlignment="1">
      <alignment vertical="center"/>
    </xf>
    <xf numFmtId="0" fontId="3" fillId="6" borderId="11" xfId="0" applyFont="1" applyFill="1" applyBorder="1" applyAlignment="1" applyProtection="1">
      <alignment horizontal="left" vertical="center"/>
    </xf>
    <xf numFmtId="0" fontId="2" fillId="5" borderId="11" xfId="0" applyFont="1" applyFill="1" applyBorder="1" applyAlignment="1">
      <alignment horizontal="left" vertical="center" wrapText="1"/>
    </xf>
    <xf numFmtId="165" fontId="2" fillId="3" borderId="1" xfId="2" applyNumberFormat="1" applyFont="1" applyFill="1" applyBorder="1" applyAlignment="1"/>
    <xf numFmtId="0" fontId="4" fillId="0" borderId="0" xfId="0" applyFont="1" applyBorder="1" applyAlignment="1">
      <alignment horizontal="left"/>
    </xf>
    <xf numFmtId="10" fontId="2" fillId="3" borderId="1" xfId="1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5" fontId="4" fillId="2" borderId="0" xfId="2" applyNumberFormat="1" applyFont="1" applyFill="1" applyBorder="1"/>
    <xf numFmtId="165" fontId="2" fillId="3" borderId="1" xfId="2" applyNumberFormat="1" applyFont="1" applyFill="1" applyBorder="1"/>
    <xf numFmtId="165" fontId="2" fillId="7" borderId="1" xfId="2" applyNumberFormat="1" applyFont="1" applyFill="1" applyBorder="1"/>
    <xf numFmtId="4" fontId="2" fillId="8" borderId="1" xfId="1" applyNumberFormat="1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4" fontId="2" fillId="7" borderId="1" xfId="1" applyNumberFormat="1" applyFont="1" applyFill="1" applyBorder="1" applyAlignment="1">
      <alignment vertical="center"/>
    </xf>
    <xf numFmtId="10" fontId="2" fillId="7" borderId="1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" fontId="4" fillId="2" borderId="1" xfId="1" applyNumberFormat="1" applyFont="1" applyFill="1" applyBorder="1" applyAlignment="1">
      <alignment vertical="center"/>
    </xf>
    <xf numFmtId="10" fontId="4" fillId="2" borderId="1" xfId="1" applyNumberFormat="1" applyFont="1" applyFill="1" applyBorder="1" applyAlignment="1">
      <alignment vertical="center"/>
    </xf>
    <xf numFmtId="0" fontId="2" fillId="7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2" fontId="4" fillId="0" borderId="0" xfId="2" applyNumberFormat="1" applyFont="1" applyFill="1" applyBorder="1"/>
    <xf numFmtId="0" fontId="2" fillId="6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165" fontId="4" fillId="0" borderId="0" xfId="2" applyNumberFormat="1" applyFont="1" applyBorder="1"/>
    <xf numFmtId="165" fontId="2" fillId="7" borderId="11" xfId="2" applyNumberFormat="1" applyFont="1" applyFill="1" applyBorder="1" applyAlignment="1">
      <alignment vertical="center"/>
    </xf>
    <xf numFmtId="165" fontId="2" fillId="7" borderId="1" xfId="2" applyNumberFormat="1" applyFont="1" applyFill="1" applyBorder="1" applyAlignment="1">
      <alignment vertical="center"/>
    </xf>
    <xf numFmtId="0" fontId="8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/>
    </xf>
    <xf numFmtId="0" fontId="8" fillId="8" borderId="1" xfId="0" quotePrefix="1" applyFont="1" applyFill="1" applyBorder="1" applyAlignment="1">
      <alignment horizontal="center" vertical="center"/>
    </xf>
    <xf numFmtId="4" fontId="8" fillId="8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4" fontId="8" fillId="0" borderId="0" xfId="0" applyNumberFormat="1" applyFont="1" applyAlignment="1">
      <alignment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5" borderId="11" xfId="0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2" fillId="7" borderId="11" xfId="0" applyFont="1" applyFill="1" applyBorder="1" applyAlignment="1">
      <alignment horizontal="left" vertical="center"/>
    </xf>
    <xf numFmtId="0" fontId="2" fillId="7" borderId="12" xfId="0" applyFont="1" applyFill="1" applyBorder="1" applyAlignment="1">
      <alignment horizontal="left" vertical="center"/>
    </xf>
    <xf numFmtId="0" fontId="2" fillId="7" borderId="13" xfId="0" applyFont="1" applyFill="1" applyBorder="1" applyAlignment="1">
      <alignment horizontal="left" vertical="center"/>
    </xf>
    <xf numFmtId="0" fontId="5" fillId="0" borderId="0" xfId="0" applyFont="1" applyFill="1" applyBorder="1" applyAlignment="1" applyProtection="1">
      <alignment horizontal="center"/>
    </xf>
    <xf numFmtId="0" fontId="3" fillId="7" borderId="1" xfId="0" applyFont="1" applyFill="1" applyBorder="1" applyAlignment="1" applyProtection="1">
      <alignment horizontal="left"/>
    </xf>
    <xf numFmtId="0" fontId="5" fillId="0" borderId="11" xfId="0" applyFont="1" applyBorder="1" applyAlignment="1" applyProtection="1">
      <alignment horizontal="left" vertical="center"/>
    </xf>
    <xf numFmtId="0" fontId="5" fillId="0" borderId="12" xfId="0" applyFont="1" applyBorder="1" applyAlignment="1" applyProtection="1">
      <alignment horizontal="left" vertical="center"/>
    </xf>
    <xf numFmtId="0" fontId="5" fillId="0" borderId="13" xfId="0" applyFont="1" applyBorder="1" applyAlignment="1" applyProtection="1">
      <alignment horizontal="left" vertical="center"/>
    </xf>
    <xf numFmtId="0" fontId="5" fillId="0" borderId="11" xfId="0" applyFont="1" applyFill="1" applyBorder="1" applyAlignment="1" applyProtection="1">
      <alignment horizontal="left" vertical="center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13" xfId="0" applyFont="1" applyFill="1" applyBorder="1" applyAlignment="1" applyProtection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left"/>
    </xf>
    <xf numFmtId="0" fontId="3" fillId="3" borderId="1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left"/>
    </xf>
    <xf numFmtId="0" fontId="3" fillId="6" borderId="11" xfId="0" applyFont="1" applyFill="1" applyBorder="1" applyAlignment="1" applyProtection="1">
      <alignment horizontal="left" vertical="center"/>
    </xf>
    <xf numFmtId="0" fontId="3" fillId="6" borderId="12" xfId="0" applyFont="1" applyFill="1" applyBorder="1" applyAlignment="1" applyProtection="1">
      <alignment horizontal="left" vertical="center"/>
    </xf>
    <xf numFmtId="0" fontId="3" fillId="6" borderId="13" xfId="0" applyFont="1" applyFill="1" applyBorder="1" applyAlignment="1" applyProtection="1">
      <alignment horizontal="left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6" fillId="7" borderId="12" xfId="0" applyFont="1" applyFill="1" applyBorder="1" applyAlignment="1">
      <alignment horizontal="left" vertical="center"/>
    </xf>
    <xf numFmtId="0" fontId="6" fillId="7" borderId="13" xfId="0" applyFont="1" applyFill="1" applyBorder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FFFF00"/>
      <color rgb="FFFFCC00"/>
      <color rgb="FF00FFFF"/>
      <color rgb="FFFF9933"/>
      <color rgb="FFFFFFCC"/>
      <color rgb="FFFFCCCC"/>
      <color rgb="FFD9D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AG106"/>
  <sheetViews>
    <sheetView showGridLines="0" tabSelected="1" zoomScale="70" zoomScaleNormal="70" zoomScaleSheetLayoutView="9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A24" sqref="A24"/>
    </sheetView>
  </sheetViews>
  <sheetFormatPr defaultColWidth="10.81640625" defaultRowHeight="14" x14ac:dyDescent="0.3"/>
  <cols>
    <col min="1" max="1" width="22" style="7" customWidth="1"/>
    <col min="2" max="4" width="19.7265625" style="7" customWidth="1"/>
    <col min="5" max="14" width="19.7265625" style="6" customWidth="1"/>
    <col min="15" max="17" width="25.7265625" style="6" customWidth="1"/>
    <col min="18" max="18" width="19.7265625" style="6" customWidth="1"/>
    <col min="19" max="21" width="13.26953125" style="6" customWidth="1"/>
    <col min="22" max="22" width="11.453125" style="6"/>
    <col min="23" max="267" width="11.453125" style="7"/>
    <col min="268" max="268" width="54.453125" style="7" customWidth="1"/>
    <col min="269" max="277" width="13.26953125" style="7" customWidth="1"/>
    <col min="278" max="523" width="11.453125" style="7"/>
    <col min="524" max="524" width="54.453125" style="7" customWidth="1"/>
    <col min="525" max="533" width="13.26953125" style="7" customWidth="1"/>
    <col min="534" max="779" width="11.453125" style="7"/>
    <col min="780" max="780" width="54.453125" style="7" customWidth="1"/>
    <col min="781" max="789" width="13.26953125" style="7" customWidth="1"/>
    <col min="790" max="1035" width="11.453125" style="7"/>
    <col min="1036" max="1036" width="54.453125" style="7" customWidth="1"/>
    <col min="1037" max="1045" width="13.26953125" style="7" customWidth="1"/>
    <col min="1046" max="1291" width="11.453125" style="7"/>
    <col min="1292" max="1292" width="54.453125" style="7" customWidth="1"/>
    <col min="1293" max="1301" width="13.26953125" style="7" customWidth="1"/>
    <col min="1302" max="1547" width="11.453125" style="7"/>
    <col min="1548" max="1548" width="54.453125" style="7" customWidth="1"/>
    <col min="1549" max="1557" width="13.26953125" style="7" customWidth="1"/>
    <col min="1558" max="1803" width="11.453125" style="7"/>
    <col min="1804" max="1804" width="54.453125" style="7" customWidth="1"/>
    <col min="1805" max="1813" width="13.26953125" style="7" customWidth="1"/>
    <col min="1814" max="2059" width="11.453125" style="7"/>
    <col min="2060" max="2060" width="54.453125" style="7" customWidth="1"/>
    <col min="2061" max="2069" width="13.26953125" style="7" customWidth="1"/>
    <col min="2070" max="2315" width="11.453125" style="7"/>
    <col min="2316" max="2316" width="54.453125" style="7" customWidth="1"/>
    <col min="2317" max="2325" width="13.26953125" style="7" customWidth="1"/>
    <col min="2326" max="2571" width="11.453125" style="7"/>
    <col min="2572" max="2572" width="54.453125" style="7" customWidth="1"/>
    <col min="2573" max="2581" width="13.26953125" style="7" customWidth="1"/>
    <col min="2582" max="2827" width="11.453125" style="7"/>
    <col min="2828" max="2828" width="54.453125" style="7" customWidth="1"/>
    <col min="2829" max="2837" width="13.26953125" style="7" customWidth="1"/>
    <col min="2838" max="3083" width="11.453125" style="7"/>
    <col min="3084" max="3084" width="54.453125" style="7" customWidth="1"/>
    <col min="3085" max="3093" width="13.26953125" style="7" customWidth="1"/>
    <col min="3094" max="3339" width="11.453125" style="7"/>
    <col min="3340" max="3340" width="54.453125" style="7" customWidth="1"/>
    <col min="3341" max="3349" width="13.26953125" style="7" customWidth="1"/>
    <col min="3350" max="3595" width="11.453125" style="7"/>
    <col min="3596" max="3596" width="54.453125" style="7" customWidth="1"/>
    <col min="3597" max="3605" width="13.26953125" style="7" customWidth="1"/>
    <col min="3606" max="3851" width="11.453125" style="7"/>
    <col min="3852" max="3852" width="54.453125" style="7" customWidth="1"/>
    <col min="3853" max="3861" width="13.26953125" style="7" customWidth="1"/>
    <col min="3862" max="4107" width="11.453125" style="7"/>
    <col min="4108" max="4108" width="54.453125" style="7" customWidth="1"/>
    <col min="4109" max="4117" width="13.26953125" style="7" customWidth="1"/>
    <col min="4118" max="4363" width="11.453125" style="7"/>
    <col min="4364" max="4364" width="54.453125" style="7" customWidth="1"/>
    <col min="4365" max="4373" width="13.26953125" style="7" customWidth="1"/>
    <col min="4374" max="4619" width="11.453125" style="7"/>
    <col min="4620" max="4620" width="54.453125" style="7" customWidth="1"/>
    <col min="4621" max="4629" width="13.26953125" style="7" customWidth="1"/>
    <col min="4630" max="4875" width="11.453125" style="7"/>
    <col min="4876" max="4876" width="54.453125" style="7" customWidth="1"/>
    <col min="4877" max="4885" width="13.26953125" style="7" customWidth="1"/>
    <col min="4886" max="5131" width="11.453125" style="7"/>
    <col min="5132" max="5132" width="54.453125" style="7" customWidth="1"/>
    <col min="5133" max="5141" width="13.26953125" style="7" customWidth="1"/>
    <col min="5142" max="5387" width="11.453125" style="7"/>
    <col min="5388" max="5388" width="54.453125" style="7" customWidth="1"/>
    <col min="5389" max="5397" width="13.26953125" style="7" customWidth="1"/>
    <col min="5398" max="5643" width="11.453125" style="7"/>
    <col min="5644" max="5644" width="54.453125" style="7" customWidth="1"/>
    <col min="5645" max="5653" width="13.26953125" style="7" customWidth="1"/>
    <col min="5654" max="5899" width="11.453125" style="7"/>
    <col min="5900" max="5900" width="54.453125" style="7" customWidth="1"/>
    <col min="5901" max="5909" width="13.26953125" style="7" customWidth="1"/>
    <col min="5910" max="6155" width="11.453125" style="7"/>
    <col min="6156" max="6156" width="54.453125" style="7" customWidth="1"/>
    <col min="6157" max="6165" width="13.26953125" style="7" customWidth="1"/>
    <col min="6166" max="6411" width="11.453125" style="7"/>
    <col min="6412" max="6412" width="54.453125" style="7" customWidth="1"/>
    <col min="6413" max="6421" width="13.26953125" style="7" customWidth="1"/>
    <col min="6422" max="6667" width="11.453125" style="7"/>
    <col min="6668" max="6668" width="54.453125" style="7" customWidth="1"/>
    <col min="6669" max="6677" width="13.26953125" style="7" customWidth="1"/>
    <col min="6678" max="6923" width="11.453125" style="7"/>
    <col min="6924" max="6924" width="54.453125" style="7" customWidth="1"/>
    <col min="6925" max="6933" width="13.26953125" style="7" customWidth="1"/>
    <col min="6934" max="7179" width="11.453125" style="7"/>
    <col min="7180" max="7180" width="54.453125" style="7" customWidth="1"/>
    <col min="7181" max="7189" width="13.26953125" style="7" customWidth="1"/>
    <col min="7190" max="7435" width="11.453125" style="7"/>
    <col min="7436" max="7436" width="54.453125" style="7" customWidth="1"/>
    <col min="7437" max="7445" width="13.26953125" style="7" customWidth="1"/>
    <col min="7446" max="7691" width="11.453125" style="7"/>
    <col min="7692" max="7692" width="54.453125" style="7" customWidth="1"/>
    <col min="7693" max="7701" width="13.26953125" style="7" customWidth="1"/>
    <col min="7702" max="7947" width="11.453125" style="7"/>
    <col min="7948" max="7948" width="54.453125" style="7" customWidth="1"/>
    <col min="7949" max="7957" width="13.26953125" style="7" customWidth="1"/>
    <col min="7958" max="8203" width="11.453125" style="7"/>
    <col min="8204" max="8204" width="54.453125" style="7" customWidth="1"/>
    <col min="8205" max="8213" width="13.26953125" style="7" customWidth="1"/>
    <col min="8214" max="8459" width="11.453125" style="7"/>
    <col min="8460" max="8460" width="54.453125" style="7" customWidth="1"/>
    <col min="8461" max="8469" width="13.26953125" style="7" customWidth="1"/>
    <col min="8470" max="8715" width="11.453125" style="7"/>
    <col min="8716" max="8716" width="54.453125" style="7" customWidth="1"/>
    <col min="8717" max="8725" width="13.26953125" style="7" customWidth="1"/>
    <col min="8726" max="8971" width="11.453125" style="7"/>
    <col min="8972" max="8972" width="54.453125" style="7" customWidth="1"/>
    <col min="8973" max="8981" width="13.26953125" style="7" customWidth="1"/>
    <col min="8982" max="9227" width="11.453125" style="7"/>
    <col min="9228" max="9228" width="54.453125" style="7" customWidth="1"/>
    <col min="9229" max="9237" width="13.26953125" style="7" customWidth="1"/>
    <col min="9238" max="9483" width="11.453125" style="7"/>
    <col min="9484" max="9484" width="54.453125" style="7" customWidth="1"/>
    <col min="9485" max="9493" width="13.26953125" style="7" customWidth="1"/>
    <col min="9494" max="9739" width="11.453125" style="7"/>
    <col min="9740" max="9740" width="54.453125" style="7" customWidth="1"/>
    <col min="9741" max="9749" width="13.26953125" style="7" customWidth="1"/>
    <col min="9750" max="9995" width="11.453125" style="7"/>
    <col min="9996" max="9996" width="54.453125" style="7" customWidth="1"/>
    <col min="9997" max="10005" width="13.26953125" style="7" customWidth="1"/>
    <col min="10006" max="10251" width="11.453125" style="7"/>
    <col min="10252" max="10252" width="54.453125" style="7" customWidth="1"/>
    <col min="10253" max="10261" width="13.26953125" style="7" customWidth="1"/>
    <col min="10262" max="10507" width="11.453125" style="7"/>
    <col min="10508" max="10508" width="54.453125" style="7" customWidth="1"/>
    <col min="10509" max="10517" width="13.26953125" style="7" customWidth="1"/>
    <col min="10518" max="10763" width="11.453125" style="7"/>
    <col min="10764" max="10764" width="54.453125" style="7" customWidth="1"/>
    <col min="10765" max="10773" width="13.26953125" style="7" customWidth="1"/>
    <col min="10774" max="11019" width="11.453125" style="7"/>
    <col min="11020" max="11020" width="54.453125" style="7" customWidth="1"/>
    <col min="11021" max="11029" width="13.26953125" style="7" customWidth="1"/>
    <col min="11030" max="11275" width="11.453125" style="7"/>
    <col min="11276" max="11276" width="54.453125" style="7" customWidth="1"/>
    <col min="11277" max="11285" width="13.26953125" style="7" customWidth="1"/>
    <col min="11286" max="11531" width="11.453125" style="7"/>
    <col min="11532" max="11532" width="54.453125" style="7" customWidth="1"/>
    <col min="11533" max="11541" width="13.26953125" style="7" customWidth="1"/>
    <col min="11542" max="11787" width="11.453125" style="7"/>
    <col min="11788" max="11788" width="54.453125" style="7" customWidth="1"/>
    <col min="11789" max="11797" width="13.26953125" style="7" customWidth="1"/>
    <col min="11798" max="12043" width="11.453125" style="7"/>
    <col min="12044" max="12044" width="54.453125" style="7" customWidth="1"/>
    <col min="12045" max="12053" width="13.26953125" style="7" customWidth="1"/>
    <col min="12054" max="12299" width="11.453125" style="7"/>
    <col min="12300" max="12300" width="54.453125" style="7" customWidth="1"/>
    <col min="12301" max="12309" width="13.26953125" style="7" customWidth="1"/>
    <col min="12310" max="12555" width="11.453125" style="7"/>
    <col min="12556" max="12556" width="54.453125" style="7" customWidth="1"/>
    <col min="12557" max="12565" width="13.26953125" style="7" customWidth="1"/>
    <col min="12566" max="12811" width="11.453125" style="7"/>
    <col min="12812" max="12812" width="54.453125" style="7" customWidth="1"/>
    <col min="12813" max="12821" width="13.26953125" style="7" customWidth="1"/>
    <col min="12822" max="13067" width="11.453125" style="7"/>
    <col min="13068" max="13068" width="54.453125" style="7" customWidth="1"/>
    <col min="13069" max="13077" width="13.26953125" style="7" customWidth="1"/>
    <col min="13078" max="13323" width="11.453125" style="7"/>
    <col min="13324" max="13324" width="54.453125" style="7" customWidth="1"/>
    <col min="13325" max="13333" width="13.26953125" style="7" customWidth="1"/>
    <col min="13334" max="13579" width="11.453125" style="7"/>
    <col min="13580" max="13580" width="54.453125" style="7" customWidth="1"/>
    <col min="13581" max="13589" width="13.26953125" style="7" customWidth="1"/>
    <col min="13590" max="13835" width="11.453125" style="7"/>
    <col min="13836" max="13836" width="54.453125" style="7" customWidth="1"/>
    <col min="13837" max="13845" width="13.26953125" style="7" customWidth="1"/>
    <col min="13846" max="14091" width="11.453125" style="7"/>
    <col min="14092" max="14092" width="54.453125" style="7" customWidth="1"/>
    <col min="14093" max="14101" width="13.26953125" style="7" customWidth="1"/>
    <col min="14102" max="14347" width="11.453125" style="7"/>
    <col min="14348" max="14348" width="54.453125" style="7" customWidth="1"/>
    <col min="14349" max="14357" width="13.26953125" style="7" customWidth="1"/>
    <col min="14358" max="14603" width="11.453125" style="7"/>
    <col min="14604" max="14604" width="54.453125" style="7" customWidth="1"/>
    <col min="14605" max="14613" width="13.26953125" style="7" customWidth="1"/>
    <col min="14614" max="14859" width="11.453125" style="7"/>
    <col min="14860" max="14860" width="54.453125" style="7" customWidth="1"/>
    <col min="14861" max="14869" width="13.26953125" style="7" customWidth="1"/>
    <col min="14870" max="15115" width="11.453125" style="7"/>
    <col min="15116" max="15116" width="54.453125" style="7" customWidth="1"/>
    <col min="15117" max="15125" width="13.26953125" style="7" customWidth="1"/>
    <col min="15126" max="15371" width="11.453125" style="7"/>
    <col min="15372" max="15372" width="54.453125" style="7" customWidth="1"/>
    <col min="15373" max="15381" width="13.26953125" style="7" customWidth="1"/>
    <col min="15382" max="15627" width="11.453125" style="7"/>
    <col min="15628" max="15628" width="54.453125" style="7" customWidth="1"/>
    <col min="15629" max="15637" width="13.26953125" style="7" customWidth="1"/>
    <col min="15638" max="15883" width="11.453125" style="7"/>
    <col min="15884" max="15884" width="54.453125" style="7" customWidth="1"/>
    <col min="15885" max="15893" width="13.26953125" style="7" customWidth="1"/>
    <col min="15894" max="16139" width="11.453125" style="7"/>
    <col min="16140" max="16140" width="54.453125" style="7" customWidth="1"/>
    <col min="16141" max="16149" width="13.26953125" style="7" customWidth="1"/>
    <col min="16150" max="16384" width="11.453125" style="7"/>
  </cols>
  <sheetData>
    <row r="1" spans="1:33" s="3" customFormat="1" ht="21" customHeight="1" x14ac:dyDescent="0.3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"/>
      <c r="T1" s="1"/>
      <c r="U1" s="1"/>
      <c r="V1" s="2"/>
    </row>
    <row r="2" spans="1:33" s="3" customFormat="1" ht="21" customHeight="1" x14ac:dyDescent="0.35">
      <c r="A2" s="81" t="s">
        <v>106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1"/>
      <c r="T2" s="1"/>
      <c r="U2" s="1"/>
      <c r="V2" s="2"/>
    </row>
    <row r="3" spans="1:33" s="3" customFormat="1" ht="21" customHeight="1" x14ac:dyDescent="0.35">
      <c r="A3" s="82" t="s">
        <v>107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2"/>
      <c r="U3" s="2"/>
      <c r="V3" s="2"/>
    </row>
    <row r="4" spans="1:33" s="3" customFormat="1" ht="21" hidden="1" customHeight="1" x14ac:dyDescent="0.35">
      <c r="A4" s="94" t="s">
        <v>120</v>
      </c>
      <c r="B4" s="5"/>
      <c r="C4" s="5"/>
      <c r="D4" s="5"/>
      <c r="E4" s="5"/>
      <c r="F4" s="58"/>
      <c r="G4" s="58"/>
      <c r="H4" s="58"/>
      <c r="I4" s="51"/>
      <c r="J4" s="58"/>
      <c r="K4" s="58"/>
      <c r="L4" s="5"/>
      <c r="M4" s="5"/>
      <c r="N4" s="5"/>
      <c r="O4" s="66"/>
      <c r="P4" s="5"/>
      <c r="Q4" s="66"/>
      <c r="R4" s="5"/>
      <c r="S4" s="4"/>
      <c r="T4" s="2"/>
      <c r="U4" s="2"/>
      <c r="V4" s="2"/>
    </row>
    <row r="5" spans="1:33" ht="21.75" customHeight="1" x14ac:dyDescent="0.3">
      <c r="A5" s="173" t="s">
        <v>2</v>
      </c>
      <c r="B5" s="164" t="s">
        <v>1</v>
      </c>
      <c r="C5" s="165"/>
      <c r="D5" s="166"/>
      <c r="E5" s="156" t="s">
        <v>4</v>
      </c>
      <c r="F5" s="156"/>
      <c r="G5" s="156"/>
      <c r="H5" s="156"/>
      <c r="I5" s="156"/>
      <c r="J5" s="156"/>
      <c r="K5" s="156"/>
      <c r="L5" s="156"/>
      <c r="M5" s="156"/>
      <c r="N5" s="156"/>
      <c r="O5" s="164" t="s">
        <v>5</v>
      </c>
      <c r="P5" s="165"/>
      <c r="Q5" s="166"/>
      <c r="R5" s="156" t="s">
        <v>92</v>
      </c>
      <c r="T5" s="7"/>
      <c r="U5" s="7"/>
      <c r="V5" s="7"/>
    </row>
    <row r="6" spans="1:33" ht="39" customHeight="1" x14ac:dyDescent="0.3">
      <c r="A6" s="174"/>
      <c r="B6" s="167"/>
      <c r="C6" s="168"/>
      <c r="D6" s="169"/>
      <c r="E6" s="136" t="s">
        <v>108</v>
      </c>
      <c r="F6" s="137"/>
      <c r="G6" s="137"/>
      <c r="H6" s="138"/>
      <c r="I6" s="156" t="s">
        <v>109</v>
      </c>
      <c r="J6" s="156"/>
      <c r="K6" s="156"/>
      <c r="L6" s="156"/>
      <c r="M6" s="156" t="s">
        <v>110</v>
      </c>
      <c r="N6" s="156" t="s">
        <v>6</v>
      </c>
      <c r="O6" s="170"/>
      <c r="P6" s="171"/>
      <c r="Q6" s="172"/>
      <c r="R6" s="156"/>
      <c r="T6" s="7"/>
      <c r="U6" s="7"/>
      <c r="V6" s="7"/>
    </row>
    <row r="7" spans="1:33" ht="39" customHeight="1" x14ac:dyDescent="0.3">
      <c r="A7" s="175"/>
      <c r="B7" s="170"/>
      <c r="C7" s="171"/>
      <c r="D7" s="172"/>
      <c r="E7" s="59" t="s">
        <v>89</v>
      </c>
      <c r="F7" s="59" t="s">
        <v>87</v>
      </c>
      <c r="G7" s="59" t="s">
        <v>88</v>
      </c>
      <c r="H7" s="59" t="s">
        <v>90</v>
      </c>
      <c r="I7" s="52" t="s">
        <v>89</v>
      </c>
      <c r="J7" s="59" t="s">
        <v>121</v>
      </c>
      <c r="K7" s="59" t="s">
        <v>122</v>
      </c>
      <c r="L7" s="59" t="s">
        <v>91</v>
      </c>
      <c r="M7" s="156"/>
      <c r="N7" s="156"/>
      <c r="O7" s="64" t="s">
        <v>111</v>
      </c>
      <c r="P7" s="64" t="s">
        <v>113</v>
      </c>
      <c r="Q7" s="64" t="s">
        <v>112</v>
      </c>
      <c r="R7" s="156"/>
      <c r="T7" s="7"/>
      <c r="U7" s="7"/>
      <c r="V7" s="7"/>
    </row>
    <row r="8" spans="1:33" ht="21.75" customHeight="1" x14ac:dyDescent="0.3">
      <c r="A8" s="69">
        <v>1</v>
      </c>
      <c r="B8" s="116" t="s">
        <v>123</v>
      </c>
      <c r="C8" s="117"/>
      <c r="D8" s="118"/>
      <c r="E8" s="70">
        <f>+E9+E22</f>
        <v>600</v>
      </c>
      <c r="F8" s="70">
        <f t="shared" ref="F8:H8" si="0">+F9+F22</f>
        <v>600</v>
      </c>
      <c r="G8" s="70">
        <f t="shared" si="0"/>
        <v>600</v>
      </c>
      <c r="H8" s="70">
        <f t="shared" si="0"/>
        <v>1800</v>
      </c>
      <c r="I8" s="70">
        <f>+I9+I22</f>
        <v>1000</v>
      </c>
      <c r="J8" s="70">
        <f t="shared" ref="J8" si="1">+J9+J22</f>
        <v>1000</v>
      </c>
      <c r="K8" s="70">
        <f t="shared" ref="K8" si="2">+K9+K22</f>
        <v>1000</v>
      </c>
      <c r="L8" s="70">
        <f>+L9+L22</f>
        <v>3000</v>
      </c>
      <c r="M8" s="70">
        <f t="shared" ref="M8:R8" si="3">+M9+M22</f>
        <v>4800</v>
      </c>
      <c r="N8" s="71">
        <f>+M8/$M$82</f>
        <v>0.34757422157856627</v>
      </c>
      <c r="O8" s="70">
        <f>+O9+O22</f>
        <v>216</v>
      </c>
      <c r="P8" s="70">
        <f>+P9+P22</f>
        <v>360</v>
      </c>
      <c r="Q8" s="70">
        <f>+Q9+Q22</f>
        <v>576</v>
      </c>
      <c r="R8" s="70">
        <f t="shared" si="3"/>
        <v>5376</v>
      </c>
      <c r="T8" s="7"/>
      <c r="U8" s="7"/>
      <c r="V8" s="7"/>
    </row>
    <row r="9" spans="1:33" ht="21.75" customHeight="1" x14ac:dyDescent="0.3">
      <c r="A9" s="96">
        <v>1.1000000000000001</v>
      </c>
      <c r="B9" s="119" t="s">
        <v>124</v>
      </c>
      <c r="C9" s="120"/>
      <c r="D9" s="121"/>
      <c r="E9" s="72">
        <f>+E10+E13+E16+E19</f>
        <v>600</v>
      </c>
      <c r="F9" s="72">
        <f t="shared" ref="F9:G9" si="4">+F10+F13+F16+F19</f>
        <v>600</v>
      </c>
      <c r="G9" s="72">
        <f t="shared" si="4"/>
        <v>600</v>
      </c>
      <c r="H9" s="72">
        <f>+H10+H13+H16+H19</f>
        <v>1800</v>
      </c>
      <c r="I9" s="72">
        <f>+I10+I13+I16+I19</f>
        <v>200</v>
      </c>
      <c r="J9" s="72">
        <f t="shared" ref="J9" si="5">+J10+J13+J16+J19</f>
        <v>200</v>
      </c>
      <c r="K9" s="72">
        <f t="shared" ref="K9" si="6">+K10+K13+K16+K19</f>
        <v>200</v>
      </c>
      <c r="L9" s="72">
        <f>+L10+L13+L16+L19</f>
        <v>600</v>
      </c>
      <c r="M9" s="72">
        <f>+M10+M13+M16+M19</f>
        <v>2400</v>
      </c>
      <c r="N9" s="73">
        <f t="shared" ref="N9:N34" si="7">+M9/M$82</f>
        <v>0.17378711078928313</v>
      </c>
      <c r="O9" s="72">
        <f>+O10+O13+O16+O19</f>
        <v>216</v>
      </c>
      <c r="P9" s="72">
        <f t="shared" ref="P9:R9" si="8">+P10+P13+P16+P19</f>
        <v>72</v>
      </c>
      <c r="Q9" s="72">
        <f>+Q10+Q13+Q16+Q19</f>
        <v>288</v>
      </c>
      <c r="R9" s="72">
        <f t="shared" si="8"/>
        <v>2688</v>
      </c>
      <c r="S9" s="8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s="63" customFormat="1" ht="21.75" customHeight="1" x14ac:dyDescent="0.3">
      <c r="A10" s="87" t="s">
        <v>34</v>
      </c>
      <c r="B10" s="122" t="s">
        <v>13</v>
      </c>
      <c r="C10" s="158"/>
      <c r="D10" s="159"/>
      <c r="E10" s="88">
        <f>SUM(E11:E12)</f>
        <v>0</v>
      </c>
      <c r="F10" s="88">
        <f t="shared" ref="F10:H10" si="9">SUM(F11:F12)</f>
        <v>0</v>
      </c>
      <c r="G10" s="88">
        <f t="shared" si="9"/>
        <v>0</v>
      </c>
      <c r="H10" s="88">
        <f t="shared" si="9"/>
        <v>0</v>
      </c>
      <c r="I10" s="88">
        <f>SUM(I11:I12)</f>
        <v>200</v>
      </c>
      <c r="J10" s="88">
        <f t="shared" ref="J10" si="10">SUM(J11:J12)</f>
        <v>200</v>
      </c>
      <c r="K10" s="88">
        <f t="shared" ref="K10" si="11">SUM(K11:K12)</f>
        <v>200</v>
      </c>
      <c r="L10" s="88">
        <f>SUM(L11:L12)</f>
        <v>600</v>
      </c>
      <c r="M10" s="88">
        <f t="shared" ref="M10:R10" si="12">SUM(M11:M12)</f>
        <v>600</v>
      </c>
      <c r="N10" s="89">
        <f t="shared" si="7"/>
        <v>4.3446777697320783E-2</v>
      </c>
      <c r="O10" s="88">
        <f>SUM(O11:O12)</f>
        <v>0</v>
      </c>
      <c r="P10" s="88">
        <f>SUM(P11:P12)</f>
        <v>72</v>
      </c>
      <c r="Q10" s="88">
        <f>SUM(Q11:Q12)</f>
        <v>72</v>
      </c>
      <c r="R10" s="88">
        <f t="shared" si="12"/>
        <v>672</v>
      </c>
      <c r="S10" s="61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</row>
    <row r="11" spans="1:33" ht="21.75" customHeight="1" x14ac:dyDescent="0.3">
      <c r="A11" s="9" t="s">
        <v>35</v>
      </c>
      <c r="B11" s="139" t="s">
        <v>29</v>
      </c>
      <c r="C11" s="140"/>
      <c r="D11" s="141"/>
      <c r="E11" s="10"/>
      <c r="F11" s="10"/>
      <c r="G11" s="10"/>
      <c r="H11" s="10">
        <f>SUM(E11:G11)</f>
        <v>0</v>
      </c>
      <c r="I11" s="10">
        <v>100</v>
      </c>
      <c r="J11" s="10">
        <v>100</v>
      </c>
      <c r="K11" s="10">
        <v>100</v>
      </c>
      <c r="L11" s="10">
        <f>SUM(I11:K11)</f>
        <v>300</v>
      </c>
      <c r="M11" s="10">
        <f>+H11+L11</f>
        <v>300</v>
      </c>
      <c r="N11" s="11">
        <f t="shared" si="7"/>
        <v>2.1723388848660392E-2</v>
      </c>
      <c r="O11" s="10">
        <f>+H11*0.12</f>
        <v>0</v>
      </c>
      <c r="P11" s="10">
        <f>+L11*0.12</f>
        <v>36</v>
      </c>
      <c r="Q11" s="10">
        <f>SUM(O11:P11)</f>
        <v>36</v>
      </c>
      <c r="R11" s="10">
        <f>+M11+Q11</f>
        <v>336</v>
      </c>
      <c r="S11" s="8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21.75" customHeight="1" x14ac:dyDescent="0.3">
      <c r="A12" s="9" t="s">
        <v>36</v>
      </c>
      <c r="B12" s="139" t="s">
        <v>29</v>
      </c>
      <c r="C12" s="140"/>
      <c r="D12" s="141"/>
      <c r="E12" s="10"/>
      <c r="F12" s="10"/>
      <c r="G12" s="10"/>
      <c r="H12" s="10">
        <f>SUM(E12:G12)</f>
        <v>0</v>
      </c>
      <c r="I12" s="10">
        <v>100</v>
      </c>
      <c r="J12" s="10">
        <v>100</v>
      </c>
      <c r="K12" s="10">
        <v>100</v>
      </c>
      <c r="L12" s="10">
        <f>SUM(I12:K12)</f>
        <v>300</v>
      </c>
      <c r="M12" s="10">
        <f>+H12+L12</f>
        <v>300</v>
      </c>
      <c r="N12" s="11">
        <f t="shared" si="7"/>
        <v>2.1723388848660392E-2</v>
      </c>
      <c r="O12" s="10">
        <f>+H12*0.12</f>
        <v>0</v>
      </c>
      <c r="P12" s="10">
        <f>+L12*0.12</f>
        <v>36</v>
      </c>
      <c r="Q12" s="10">
        <f>SUM(O12:P12)</f>
        <v>36</v>
      </c>
      <c r="R12" s="10">
        <f>+M12+Q12</f>
        <v>336</v>
      </c>
      <c r="S12" s="8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s="63" customFormat="1" ht="21.75" customHeight="1" x14ac:dyDescent="0.3">
      <c r="A13" s="87" t="s">
        <v>37</v>
      </c>
      <c r="B13" s="122" t="s">
        <v>14</v>
      </c>
      <c r="C13" s="123"/>
      <c r="D13" s="124"/>
      <c r="E13" s="88">
        <f>SUM(E14:E15)</f>
        <v>200</v>
      </c>
      <c r="F13" s="88">
        <f t="shared" ref="F13:H13" si="13">SUM(F14:F15)</f>
        <v>200</v>
      </c>
      <c r="G13" s="88">
        <f t="shared" si="13"/>
        <v>200</v>
      </c>
      <c r="H13" s="88">
        <f t="shared" si="13"/>
        <v>600</v>
      </c>
      <c r="I13" s="88">
        <f>SUM(I14:I15)</f>
        <v>0</v>
      </c>
      <c r="J13" s="88">
        <f t="shared" ref="J13:K13" si="14">SUM(J14:J15)</f>
        <v>0</v>
      </c>
      <c r="K13" s="88">
        <f t="shared" si="14"/>
        <v>0</v>
      </c>
      <c r="L13" s="88">
        <f t="shared" ref="L13:R13" si="15">SUM(L14:L15)</f>
        <v>0</v>
      </c>
      <c r="M13" s="88">
        <f t="shared" si="15"/>
        <v>600</v>
      </c>
      <c r="N13" s="89">
        <f t="shared" si="7"/>
        <v>4.3446777697320783E-2</v>
      </c>
      <c r="O13" s="88">
        <f>SUM(O14:O15)</f>
        <v>72</v>
      </c>
      <c r="P13" s="88">
        <f>SUM(P14:P15)</f>
        <v>0</v>
      </c>
      <c r="Q13" s="88">
        <f>SUM(Q14:Q15)</f>
        <v>72</v>
      </c>
      <c r="R13" s="88">
        <f t="shared" si="15"/>
        <v>672</v>
      </c>
      <c r="S13" s="61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</row>
    <row r="14" spans="1:33" ht="21.75" customHeight="1" x14ac:dyDescent="0.3">
      <c r="A14" s="9" t="s">
        <v>38</v>
      </c>
      <c r="B14" s="139" t="s">
        <v>29</v>
      </c>
      <c r="C14" s="140"/>
      <c r="D14" s="141"/>
      <c r="E14" s="10">
        <v>100</v>
      </c>
      <c r="F14" s="10">
        <v>100</v>
      </c>
      <c r="G14" s="10">
        <v>100</v>
      </c>
      <c r="H14" s="10">
        <f>SUM(E14:G14)</f>
        <v>300</v>
      </c>
      <c r="I14" s="10"/>
      <c r="J14" s="10"/>
      <c r="K14" s="10"/>
      <c r="L14" s="10">
        <f t="shared" ref="L14:L15" si="16">SUM(I14:K14)</f>
        <v>0</v>
      </c>
      <c r="M14" s="10">
        <f>+H14+L14</f>
        <v>300</v>
      </c>
      <c r="N14" s="11">
        <f t="shared" si="7"/>
        <v>2.1723388848660392E-2</v>
      </c>
      <c r="O14" s="10">
        <f>+H14*0.12</f>
        <v>36</v>
      </c>
      <c r="P14" s="10">
        <f>+L14*0.12</f>
        <v>0</v>
      </c>
      <c r="Q14" s="10">
        <f>SUM(O14:P14)</f>
        <v>36</v>
      </c>
      <c r="R14" s="10">
        <f>+M14+Q14</f>
        <v>336</v>
      </c>
      <c r="S14" s="8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1:33" ht="21.75" customHeight="1" x14ac:dyDescent="0.3">
      <c r="A15" s="9" t="s">
        <v>39</v>
      </c>
      <c r="B15" s="139" t="s">
        <v>29</v>
      </c>
      <c r="C15" s="140"/>
      <c r="D15" s="141"/>
      <c r="E15" s="10">
        <v>100</v>
      </c>
      <c r="F15" s="10">
        <v>100</v>
      </c>
      <c r="G15" s="10">
        <v>100</v>
      </c>
      <c r="H15" s="10">
        <f>SUM(E15:G15)</f>
        <v>300</v>
      </c>
      <c r="I15" s="10"/>
      <c r="J15" s="10"/>
      <c r="K15" s="10"/>
      <c r="L15" s="10">
        <f t="shared" si="16"/>
        <v>0</v>
      </c>
      <c r="M15" s="10">
        <f>+H15+L15</f>
        <v>300</v>
      </c>
      <c r="N15" s="11">
        <f t="shared" si="7"/>
        <v>2.1723388848660392E-2</v>
      </c>
      <c r="O15" s="10">
        <f>+H15*0.12</f>
        <v>36</v>
      </c>
      <c r="P15" s="10">
        <f>+L15*0.12</f>
        <v>0</v>
      </c>
      <c r="Q15" s="10">
        <f>SUM(O15:P15)</f>
        <v>36</v>
      </c>
      <c r="R15" s="10">
        <f>+M15+Q15</f>
        <v>336</v>
      </c>
      <c r="S15" s="8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33" s="63" customFormat="1" ht="21.75" customHeight="1" x14ac:dyDescent="0.3">
      <c r="A16" s="87" t="s">
        <v>40</v>
      </c>
      <c r="B16" s="122" t="s">
        <v>14</v>
      </c>
      <c r="C16" s="123"/>
      <c r="D16" s="124"/>
      <c r="E16" s="88">
        <f>SUM(E17:E18)</f>
        <v>200</v>
      </c>
      <c r="F16" s="88">
        <f t="shared" ref="F16:H16" si="17">SUM(F17:F18)</f>
        <v>200</v>
      </c>
      <c r="G16" s="88">
        <f t="shared" si="17"/>
        <v>200</v>
      </c>
      <c r="H16" s="88">
        <f t="shared" si="17"/>
        <v>600</v>
      </c>
      <c r="I16" s="88">
        <f>SUM(I17:I18)</f>
        <v>0</v>
      </c>
      <c r="J16" s="88">
        <f t="shared" ref="J16:K16" si="18">SUM(J17:J18)</f>
        <v>0</v>
      </c>
      <c r="K16" s="88">
        <f t="shared" si="18"/>
        <v>0</v>
      </c>
      <c r="L16" s="88">
        <f t="shared" ref="L16:R16" si="19">SUM(L17:L18)</f>
        <v>0</v>
      </c>
      <c r="M16" s="88">
        <f t="shared" si="19"/>
        <v>600</v>
      </c>
      <c r="N16" s="89">
        <f t="shared" si="7"/>
        <v>4.3446777697320783E-2</v>
      </c>
      <c r="O16" s="88">
        <f>SUM(O17:O18)</f>
        <v>72</v>
      </c>
      <c r="P16" s="88">
        <f>SUM(P17:P18)</f>
        <v>0</v>
      </c>
      <c r="Q16" s="88">
        <f>SUM(Q17:Q18)</f>
        <v>72</v>
      </c>
      <c r="R16" s="86">
        <f t="shared" si="19"/>
        <v>672</v>
      </c>
      <c r="S16" s="61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</row>
    <row r="17" spans="1:33" ht="21.75" customHeight="1" x14ac:dyDescent="0.3">
      <c r="A17" s="9" t="s">
        <v>41</v>
      </c>
      <c r="B17" s="139" t="s">
        <v>29</v>
      </c>
      <c r="C17" s="140"/>
      <c r="D17" s="141"/>
      <c r="E17" s="10">
        <v>100</v>
      </c>
      <c r="F17" s="10">
        <v>100</v>
      </c>
      <c r="G17" s="10">
        <v>100</v>
      </c>
      <c r="H17" s="10">
        <f>SUM(E17:G17)</f>
        <v>300</v>
      </c>
      <c r="I17" s="10"/>
      <c r="J17" s="10"/>
      <c r="K17" s="10"/>
      <c r="L17" s="10">
        <f t="shared" ref="L17:L18" si="20">SUM(I17:K17)</f>
        <v>0</v>
      </c>
      <c r="M17" s="10">
        <f>+H17+L17</f>
        <v>300</v>
      </c>
      <c r="N17" s="11">
        <f t="shared" si="7"/>
        <v>2.1723388848660392E-2</v>
      </c>
      <c r="O17" s="10">
        <f>+H17*0.12</f>
        <v>36</v>
      </c>
      <c r="P17" s="10">
        <f>+L17*0.12</f>
        <v>0</v>
      </c>
      <c r="Q17" s="10">
        <f>SUM(O17:P17)</f>
        <v>36</v>
      </c>
      <c r="R17" s="10">
        <f>+M17+Q17</f>
        <v>336</v>
      </c>
      <c r="S17" s="8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 ht="21.75" customHeight="1" x14ac:dyDescent="0.3">
      <c r="A18" s="9" t="s">
        <v>42</v>
      </c>
      <c r="B18" s="139" t="s">
        <v>29</v>
      </c>
      <c r="C18" s="140"/>
      <c r="D18" s="141"/>
      <c r="E18" s="10">
        <v>100</v>
      </c>
      <c r="F18" s="10">
        <v>100</v>
      </c>
      <c r="G18" s="10">
        <v>100</v>
      </c>
      <c r="H18" s="10">
        <f>SUM(E18:G18)</f>
        <v>300</v>
      </c>
      <c r="I18" s="10"/>
      <c r="J18" s="10"/>
      <c r="K18" s="10"/>
      <c r="L18" s="10">
        <f t="shared" si="20"/>
        <v>0</v>
      </c>
      <c r="M18" s="10">
        <f>+H18+L18</f>
        <v>300</v>
      </c>
      <c r="N18" s="11">
        <f t="shared" si="7"/>
        <v>2.1723388848660392E-2</v>
      </c>
      <c r="O18" s="10">
        <f>+H18*0.12</f>
        <v>36</v>
      </c>
      <c r="P18" s="10">
        <f>+L18*0.12</f>
        <v>0</v>
      </c>
      <c r="Q18" s="10">
        <f>SUM(O18:P18)</f>
        <v>36</v>
      </c>
      <c r="R18" s="10">
        <f>+M18+Q18</f>
        <v>336</v>
      </c>
      <c r="S18" s="8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1:33" s="63" customFormat="1" ht="21.75" customHeight="1" x14ac:dyDescent="0.3">
      <c r="A19" s="87" t="s">
        <v>43</v>
      </c>
      <c r="B19" s="122" t="s">
        <v>14</v>
      </c>
      <c r="C19" s="123"/>
      <c r="D19" s="124"/>
      <c r="E19" s="88">
        <f>SUM(E20:E21)</f>
        <v>200</v>
      </c>
      <c r="F19" s="88">
        <f t="shared" ref="F19:H19" si="21">SUM(F20:F21)</f>
        <v>200</v>
      </c>
      <c r="G19" s="88">
        <f t="shared" si="21"/>
        <v>200</v>
      </c>
      <c r="H19" s="88">
        <f t="shared" si="21"/>
        <v>600</v>
      </c>
      <c r="I19" s="88">
        <f>SUM(I20:I21)</f>
        <v>0</v>
      </c>
      <c r="J19" s="88">
        <f t="shared" ref="J19:K19" si="22">SUM(J20:J21)</f>
        <v>0</v>
      </c>
      <c r="K19" s="88">
        <f t="shared" si="22"/>
        <v>0</v>
      </c>
      <c r="L19" s="88">
        <f t="shared" ref="L19:R19" si="23">SUM(L20:L21)</f>
        <v>0</v>
      </c>
      <c r="M19" s="88">
        <f t="shared" si="23"/>
        <v>600</v>
      </c>
      <c r="N19" s="89">
        <f t="shared" si="7"/>
        <v>4.3446777697320783E-2</v>
      </c>
      <c r="O19" s="88">
        <f>SUM(O20:O21)</f>
        <v>72</v>
      </c>
      <c r="P19" s="88">
        <f>SUM(P20:P21)</f>
        <v>0</v>
      </c>
      <c r="Q19" s="88">
        <f>SUM(Q20:Q21)</f>
        <v>72</v>
      </c>
      <c r="R19" s="60">
        <f t="shared" si="23"/>
        <v>672</v>
      </c>
      <c r="S19" s="61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</row>
    <row r="20" spans="1:33" ht="21.75" customHeight="1" x14ac:dyDescent="0.3">
      <c r="A20" s="9" t="s">
        <v>44</v>
      </c>
      <c r="B20" s="139" t="s">
        <v>29</v>
      </c>
      <c r="C20" s="140"/>
      <c r="D20" s="141"/>
      <c r="E20" s="10">
        <v>100</v>
      </c>
      <c r="F20" s="10">
        <v>100</v>
      </c>
      <c r="G20" s="10">
        <v>100</v>
      </c>
      <c r="H20" s="10">
        <f>SUM(E20:G20)</f>
        <v>300</v>
      </c>
      <c r="I20" s="10"/>
      <c r="J20" s="10"/>
      <c r="K20" s="10"/>
      <c r="L20" s="10">
        <f t="shared" ref="L20:L21" si="24">SUM(I20:K20)</f>
        <v>0</v>
      </c>
      <c r="M20" s="10">
        <f>+H20+L20</f>
        <v>300</v>
      </c>
      <c r="N20" s="11">
        <f t="shared" si="7"/>
        <v>2.1723388848660392E-2</v>
      </c>
      <c r="O20" s="10">
        <f>+H20*0.12</f>
        <v>36</v>
      </c>
      <c r="P20" s="10">
        <f>+L20*0.12</f>
        <v>0</v>
      </c>
      <c r="Q20" s="10">
        <f>SUM(O20:P20)</f>
        <v>36</v>
      </c>
      <c r="R20" s="10">
        <f>+M20+Q20</f>
        <v>336</v>
      </c>
      <c r="S20" s="8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spans="1:33" ht="21.75" customHeight="1" x14ac:dyDescent="0.3">
      <c r="A21" s="9" t="s">
        <v>45</v>
      </c>
      <c r="B21" s="139" t="s">
        <v>29</v>
      </c>
      <c r="C21" s="140"/>
      <c r="D21" s="141"/>
      <c r="E21" s="10">
        <v>100</v>
      </c>
      <c r="F21" s="10">
        <v>100</v>
      </c>
      <c r="G21" s="10">
        <v>100</v>
      </c>
      <c r="H21" s="10">
        <f>SUM(E21:G21)</f>
        <v>300</v>
      </c>
      <c r="I21" s="10"/>
      <c r="J21" s="10"/>
      <c r="K21" s="10"/>
      <c r="L21" s="10">
        <f t="shared" si="24"/>
        <v>0</v>
      </c>
      <c r="M21" s="10">
        <f>+H21+L21</f>
        <v>300</v>
      </c>
      <c r="N21" s="11">
        <f t="shared" si="7"/>
        <v>2.1723388848660392E-2</v>
      </c>
      <c r="O21" s="10">
        <f>+H21*0.12</f>
        <v>36</v>
      </c>
      <c r="P21" s="10">
        <f>+L21*0.12</f>
        <v>0</v>
      </c>
      <c r="Q21" s="10">
        <f>SUM(O21:P21)</f>
        <v>36</v>
      </c>
      <c r="R21" s="10">
        <f>+M21+Q21</f>
        <v>336</v>
      </c>
      <c r="S21" s="8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3" ht="21.75" customHeight="1" x14ac:dyDescent="0.3">
      <c r="A22" s="96">
        <v>1.2</v>
      </c>
      <c r="B22" s="119" t="s">
        <v>125</v>
      </c>
      <c r="C22" s="120"/>
      <c r="D22" s="121"/>
      <c r="E22" s="72">
        <f>+E23+E26+E29+E32</f>
        <v>0</v>
      </c>
      <c r="F22" s="72">
        <f t="shared" ref="F22:H22" si="25">+F23+F26+F29+F32</f>
        <v>0</v>
      </c>
      <c r="G22" s="72">
        <f t="shared" si="25"/>
        <v>0</v>
      </c>
      <c r="H22" s="72">
        <f t="shared" si="25"/>
        <v>0</v>
      </c>
      <c r="I22" s="72">
        <f>+I23+I26+I29+I32</f>
        <v>800</v>
      </c>
      <c r="J22" s="72">
        <f t="shared" ref="J22" si="26">+J23+J26+J29+J32</f>
        <v>800</v>
      </c>
      <c r="K22" s="72">
        <f t="shared" ref="K22" si="27">+K23+K26+K29+K32</f>
        <v>800</v>
      </c>
      <c r="L22" s="72">
        <f t="shared" ref="L22:R22" si="28">+L23+L26+L29+L32</f>
        <v>2400</v>
      </c>
      <c r="M22" s="72">
        <f t="shared" si="28"/>
        <v>2400</v>
      </c>
      <c r="N22" s="73">
        <f t="shared" si="7"/>
        <v>0.17378711078928313</v>
      </c>
      <c r="O22" s="72">
        <f>+O23+O26+O29+O32</f>
        <v>0</v>
      </c>
      <c r="P22" s="72">
        <f t="shared" si="28"/>
        <v>288</v>
      </c>
      <c r="Q22" s="72">
        <f>+Q23+Q26+Q29+Q32</f>
        <v>288</v>
      </c>
      <c r="R22" s="72">
        <f t="shared" si="28"/>
        <v>2688</v>
      </c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3" s="63" customFormat="1" ht="21.75" customHeight="1" x14ac:dyDescent="0.3">
      <c r="A23" s="87" t="s">
        <v>46</v>
      </c>
      <c r="B23" s="122" t="s">
        <v>13</v>
      </c>
      <c r="C23" s="123"/>
      <c r="D23" s="124"/>
      <c r="E23" s="88">
        <f>SUM(E24:E25)</f>
        <v>0</v>
      </c>
      <c r="F23" s="88">
        <f t="shared" ref="F23:G23" si="29">SUM(F24:F25)</f>
        <v>0</v>
      </c>
      <c r="G23" s="88">
        <f t="shared" si="29"/>
        <v>0</v>
      </c>
      <c r="H23" s="88">
        <f t="shared" ref="H23" si="30">SUM(H24:H25)</f>
        <v>0</v>
      </c>
      <c r="I23" s="88">
        <f>SUM(I24:I25)</f>
        <v>200</v>
      </c>
      <c r="J23" s="88">
        <f t="shared" ref="J23" si="31">SUM(J24:J25)</f>
        <v>200</v>
      </c>
      <c r="K23" s="88">
        <f t="shared" ref="K23" si="32">SUM(K24:K25)</f>
        <v>200</v>
      </c>
      <c r="L23" s="88">
        <f t="shared" ref="L23:R23" si="33">SUM(L24:L25)</f>
        <v>600</v>
      </c>
      <c r="M23" s="88">
        <f t="shared" si="33"/>
        <v>600</v>
      </c>
      <c r="N23" s="89">
        <f t="shared" si="7"/>
        <v>4.3446777697320783E-2</v>
      </c>
      <c r="O23" s="88">
        <f>SUM(O24:O25)</f>
        <v>0</v>
      </c>
      <c r="P23" s="88">
        <f>SUM(P24:P25)</f>
        <v>72</v>
      </c>
      <c r="Q23" s="88">
        <f>SUM(Q24:Q25)</f>
        <v>72</v>
      </c>
      <c r="R23" s="88">
        <f t="shared" si="33"/>
        <v>672</v>
      </c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</row>
    <row r="24" spans="1:33" ht="21.75" customHeight="1" x14ac:dyDescent="0.3">
      <c r="A24" s="9" t="s">
        <v>47</v>
      </c>
      <c r="B24" s="139" t="s">
        <v>29</v>
      </c>
      <c r="C24" s="140"/>
      <c r="D24" s="141"/>
      <c r="E24" s="10"/>
      <c r="F24" s="10"/>
      <c r="G24" s="10"/>
      <c r="H24" s="10">
        <f>SUM(E24:G24)</f>
        <v>0</v>
      </c>
      <c r="I24" s="10">
        <v>100</v>
      </c>
      <c r="J24" s="10">
        <v>100</v>
      </c>
      <c r="K24" s="10">
        <v>100</v>
      </c>
      <c r="L24" s="10">
        <f t="shared" ref="L24:L25" si="34">SUM(I24:K24)</f>
        <v>300</v>
      </c>
      <c r="M24" s="10">
        <f>+H24+L24</f>
        <v>300</v>
      </c>
      <c r="N24" s="11">
        <f t="shared" si="7"/>
        <v>2.1723388848660392E-2</v>
      </c>
      <c r="O24" s="10">
        <f>+H24*0.12</f>
        <v>0</v>
      </c>
      <c r="P24" s="10">
        <f>+L24*0.12</f>
        <v>36</v>
      </c>
      <c r="Q24" s="10">
        <f>SUM(O24:P24)</f>
        <v>36</v>
      </c>
      <c r="R24" s="10">
        <f>+M24+Q24</f>
        <v>336</v>
      </c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1:33" ht="21.75" customHeight="1" x14ac:dyDescent="0.3">
      <c r="A25" s="9" t="s">
        <v>48</v>
      </c>
      <c r="B25" s="139" t="s">
        <v>29</v>
      </c>
      <c r="C25" s="140"/>
      <c r="D25" s="141"/>
      <c r="E25" s="10"/>
      <c r="F25" s="10"/>
      <c r="G25" s="10"/>
      <c r="H25" s="10">
        <f>SUM(E25:G25)</f>
        <v>0</v>
      </c>
      <c r="I25" s="10">
        <v>100</v>
      </c>
      <c r="J25" s="10">
        <v>100</v>
      </c>
      <c r="K25" s="10">
        <v>100</v>
      </c>
      <c r="L25" s="10">
        <f t="shared" si="34"/>
        <v>300</v>
      </c>
      <c r="M25" s="10">
        <f>+H25+L25</f>
        <v>300</v>
      </c>
      <c r="N25" s="11">
        <f t="shared" si="7"/>
        <v>2.1723388848660392E-2</v>
      </c>
      <c r="O25" s="10">
        <f>+H25*0.12</f>
        <v>0</v>
      </c>
      <c r="P25" s="10">
        <f>+L25*0.12</f>
        <v>36</v>
      </c>
      <c r="Q25" s="10">
        <f>SUM(O25:P25)</f>
        <v>36</v>
      </c>
      <c r="R25" s="10">
        <f>+M25+Q25</f>
        <v>336</v>
      </c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3" s="63" customFormat="1" ht="21.75" customHeight="1" x14ac:dyDescent="0.3">
      <c r="A26" s="87" t="s">
        <v>49</v>
      </c>
      <c r="B26" s="122" t="s">
        <v>14</v>
      </c>
      <c r="C26" s="123"/>
      <c r="D26" s="124"/>
      <c r="E26" s="88">
        <f>SUM(E27:E28)</f>
        <v>0</v>
      </c>
      <c r="F26" s="88">
        <f t="shared" ref="F26:G26" si="35">SUM(F27:F28)</f>
        <v>0</v>
      </c>
      <c r="G26" s="88">
        <f t="shared" si="35"/>
        <v>0</v>
      </c>
      <c r="H26" s="88">
        <f t="shared" ref="H26" si="36">SUM(H27:H28)</f>
        <v>0</v>
      </c>
      <c r="I26" s="88">
        <f>SUM(I27:I28)</f>
        <v>200</v>
      </c>
      <c r="J26" s="88">
        <f t="shared" ref="J26" si="37">SUM(J27:J28)</f>
        <v>200</v>
      </c>
      <c r="K26" s="88">
        <f t="shared" ref="K26" si="38">SUM(K27:K28)</f>
        <v>200</v>
      </c>
      <c r="L26" s="88">
        <f t="shared" ref="L26:R26" si="39">SUM(L27:L28)</f>
        <v>600</v>
      </c>
      <c r="M26" s="88">
        <f t="shared" si="39"/>
        <v>600</v>
      </c>
      <c r="N26" s="89">
        <f t="shared" si="7"/>
        <v>4.3446777697320783E-2</v>
      </c>
      <c r="O26" s="88">
        <f>SUM(O27:O28)</f>
        <v>0</v>
      </c>
      <c r="P26" s="88">
        <f>SUM(P27:P28)</f>
        <v>72</v>
      </c>
      <c r="Q26" s="88">
        <f>SUM(Q27:Q28)</f>
        <v>72</v>
      </c>
      <c r="R26" s="88">
        <f t="shared" si="39"/>
        <v>672</v>
      </c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</row>
    <row r="27" spans="1:33" ht="21.75" customHeight="1" x14ac:dyDescent="0.3">
      <c r="A27" s="9" t="s">
        <v>50</v>
      </c>
      <c r="B27" s="139" t="s">
        <v>29</v>
      </c>
      <c r="C27" s="140"/>
      <c r="D27" s="141"/>
      <c r="E27" s="10"/>
      <c r="F27" s="10"/>
      <c r="G27" s="10"/>
      <c r="H27" s="10">
        <f>SUM(E27:G27)</f>
        <v>0</v>
      </c>
      <c r="I27" s="10">
        <v>100</v>
      </c>
      <c r="J27" s="10">
        <v>100</v>
      </c>
      <c r="K27" s="10">
        <v>100</v>
      </c>
      <c r="L27" s="10">
        <f t="shared" ref="L27:L28" si="40">SUM(I27:K27)</f>
        <v>300</v>
      </c>
      <c r="M27" s="10">
        <f>+H27+L27</f>
        <v>300</v>
      </c>
      <c r="N27" s="11">
        <f t="shared" si="7"/>
        <v>2.1723388848660392E-2</v>
      </c>
      <c r="O27" s="10">
        <f>+H27*0.12</f>
        <v>0</v>
      </c>
      <c r="P27" s="10">
        <f>+L27*0.12</f>
        <v>36</v>
      </c>
      <c r="Q27" s="10">
        <f>SUM(O27:P27)</f>
        <v>36</v>
      </c>
      <c r="R27" s="10">
        <f>+M27+Q27</f>
        <v>336</v>
      </c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spans="1:33" ht="21.75" customHeight="1" x14ac:dyDescent="0.3">
      <c r="A28" s="9" t="s">
        <v>51</v>
      </c>
      <c r="B28" s="139" t="s">
        <v>29</v>
      </c>
      <c r="C28" s="140"/>
      <c r="D28" s="141"/>
      <c r="E28" s="10"/>
      <c r="F28" s="10"/>
      <c r="G28" s="10"/>
      <c r="H28" s="10">
        <f>SUM(E28:G28)</f>
        <v>0</v>
      </c>
      <c r="I28" s="10">
        <v>100</v>
      </c>
      <c r="J28" s="10">
        <v>100</v>
      </c>
      <c r="K28" s="10">
        <v>100</v>
      </c>
      <c r="L28" s="10">
        <f t="shared" si="40"/>
        <v>300</v>
      </c>
      <c r="M28" s="10">
        <f>+H28+L28</f>
        <v>300</v>
      </c>
      <c r="N28" s="11">
        <f t="shared" si="7"/>
        <v>2.1723388848660392E-2</v>
      </c>
      <c r="O28" s="10">
        <f>+H28*0.12</f>
        <v>0</v>
      </c>
      <c r="P28" s="10">
        <f>+L28*0.12</f>
        <v>36</v>
      </c>
      <c r="Q28" s="10">
        <f>SUM(O28:P28)</f>
        <v>36</v>
      </c>
      <c r="R28" s="10">
        <f>+M28+Q28</f>
        <v>336</v>
      </c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spans="1:33" s="63" customFormat="1" ht="21.75" customHeight="1" x14ac:dyDescent="0.3">
      <c r="A29" s="87" t="s">
        <v>52</v>
      </c>
      <c r="B29" s="122" t="s">
        <v>14</v>
      </c>
      <c r="C29" s="123"/>
      <c r="D29" s="124"/>
      <c r="E29" s="88">
        <f>SUM(E30:E31)</f>
        <v>0</v>
      </c>
      <c r="F29" s="88">
        <f t="shared" ref="F29:G29" si="41">SUM(F30:F31)</f>
        <v>0</v>
      </c>
      <c r="G29" s="88">
        <f t="shared" si="41"/>
        <v>0</v>
      </c>
      <c r="H29" s="88">
        <f t="shared" ref="H29" si="42">SUM(H30:H31)</f>
        <v>0</v>
      </c>
      <c r="I29" s="88">
        <f>SUM(I30:I31)</f>
        <v>200</v>
      </c>
      <c r="J29" s="88">
        <f t="shared" ref="J29" si="43">SUM(J30:J31)</f>
        <v>200</v>
      </c>
      <c r="K29" s="88">
        <f t="shared" ref="K29" si="44">SUM(K30:K31)</f>
        <v>200</v>
      </c>
      <c r="L29" s="88">
        <f t="shared" ref="L29:R29" si="45">SUM(L30:L31)</f>
        <v>600</v>
      </c>
      <c r="M29" s="88">
        <f t="shared" si="45"/>
        <v>600</v>
      </c>
      <c r="N29" s="89">
        <f t="shared" si="7"/>
        <v>4.3446777697320783E-2</v>
      </c>
      <c r="O29" s="88">
        <f>SUM(O30:O31)</f>
        <v>0</v>
      </c>
      <c r="P29" s="88">
        <f>SUM(P30:P31)</f>
        <v>72</v>
      </c>
      <c r="Q29" s="88">
        <f>SUM(Q30:Q31)</f>
        <v>72</v>
      </c>
      <c r="R29" s="88">
        <f t="shared" si="45"/>
        <v>672</v>
      </c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</row>
    <row r="30" spans="1:33" ht="21.75" customHeight="1" x14ac:dyDescent="0.3">
      <c r="A30" s="90" t="s">
        <v>30</v>
      </c>
      <c r="B30" s="176" t="s">
        <v>29</v>
      </c>
      <c r="C30" s="177"/>
      <c r="D30" s="178"/>
      <c r="E30" s="91"/>
      <c r="F30" s="91"/>
      <c r="G30" s="91"/>
      <c r="H30" s="91">
        <f>SUM(E30:G30)</f>
        <v>0</v>
      </c>
      <c r="I30" s="91">
        <v>100</v>
      </c>
      <c r="J30" s="91">
        <v>100</v>
      </c>
      <c r="K30" s="91">
        <v>100</v>
      </c>
      <c r="L30" s="91">
        <f t="shared" ref="L30:L31" si="46">SUM(I30:K30)</f>
        <v>300</v>
      </c>
      <c r="M30" s="91">
        <f>+H30+L30</f>
        <v>300</v>
      </c>
      <c r="N30" s="92">
        <f t="shared" si="7"/>
        <v>2.1723388848660392E-2</v>
      </c>
      <c r="O30" s="91">
        <f>+H30*0.12</f>
        <v>0</v>
      </c>
      <c r="P30" s="91">
        <f>+L30*0.12</f>
        <v>36</v>
      </c>
      <c r="Q30" s="91">
        <f>SUM(O30:P30)</f>
        <v>36</v>
      </c>
      <c r="R30" s="10">
        <f>+M30+Q30</f>
        <v>336</v>
      </c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spans="1:33" ht="21.75" customHeight="1" x14ac:dyDescent="0.3">
      <c r="A31" s="9" t="s">
        <v>31</v>
      </c>
      <c r="B31" s="139" t="s">
        <v>29</v>
      </c>
      <c r="C31" s="140"/>
      <c r="D31" s="141"/>
      <c r="E31" s="10"/>
      <c r="F31" s="10"/>
      <c r="G31" s="10"/>
      <c r="H31" s="10">
        <f>SUM(E31:G31)</f>
        <v>0</v>
      </c>
      <c r="I31" s="10">
        <v>100</v>
      </c>
      <c r="J31" s="10">
        <v>100</v>
      </c>
      <c r="K31" s="10">
        <v>100</v>
      </c>
      <c r="L31" s="10">
        <f t="shared" si="46"/>
        <v>300</v>
      </c>
      <c r="M31" s="10">
        <f>+H31+L31</f>
        <v>300</v>
      </c>
      <c r="N31" s="11">
        <f t="shared" si="7"/>
        <v>2.1723388848660392E-2</v>
      </c>
      <c r="O31" s="10">
        <f>+H31*0.12</f>
        <v>0</v>
      </c>
      <c r="P31" s="10">
        <f>+L31*0.12</f>
        <v>36</v>
      </c>
      <c r="Q31" s="10">
        <f>SUM(O31:P31)</f>
        <v>36</v>
      </c>
      <c r="R31" s="10">
        <f>+M31+Q31</f>
        <v>336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spans="1:33" s="63" customFormat="1" ht="21.75" customHeight="1" x14ac:dyDescent="0.3">
      <c r="A32" s="87" t="s">
        <v>65</v>
      </c>
      <c r="B32" s="122" t="s">
        <v>14</v>
      </c>
      <c r="C32" s="123"/>
      <c r="D32" s="124"/>
      <c r="E32" s="88">
        <f>SUM(E33:E34)</f>
        <v>0</v>
      </c>
      <c r="F32" s="88">
        <f t="shared" ref="F32:G32" si="47">SUM(F33:F34)</f>
        <v>0</v>
      </c>
      <c r="G32" s="88">
        <f t="shared" si="47"/>
        <v>0</v>
      </c>
      <c r="H32" s="88">
        <f t="shared" ref="H32" si="48">SUM(H33:H34)</f>
        <v>0</v>
      </c>
      <c r="I32" s="88">
        <f>SUM(I33:I34)</f>
        <v>200</v>
      </c>
      <c r="J32" s="88">
        <f t="shared" ref="J32" si="49">SUM(J33:J34)</f>
        <v>200</v>
      </c>
      <c r="K32" s="88">
        <f t="shared" ref="K32" si="50">SUM(K33:K34)</f>
        <v>200</v>
      </c>
      <c r="L32" s="88">
        <f t="shared" ref="L32:R32" si="51">SUM(L33:L34)</f>
        <v>600</v>
      </c>
      <c r="M32" s="88">
        <f t="shared" si="51"/>
        <v>600</v>
      </c>
      <c r="N32" s="89">
        <f t="shared" si="7"/>
        <v>4.3446777697320783E-2</v>
      </c>
      <c r="O32" s="88">
        <f>SUM(O33:O34)</f>
        <v>0</v>
      </c>
      <c r="P32" s="88">
        <f>SUM(P33:P34)</f>
        <v>72</v>
      </c>
      <c r="Q32" s="88">
        <f>SUM(Q33:Q34)</f>
        <v>72</v>
      </c>
      <c r="R32" s="88">
        <f t="shared" si="51"/>
        <v>672</v>
      </c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</row>
    <row r="33" spans="1:33" ht="21.75" customHeight="1" x14ac:dyDescent="0.3">
      <c r="A33" s="9" t="s">
        <v>66</v>
      </c>
      <c r="B33" s="139" t="s">
        <v>29</v>
      </c>
      <c r="C33" s="140"/>
      <c r="D33" s="141"/>
      <c r="E33" s="10"/>
      <c r="F33" s="10"/>
      <c r="G33" s="10"/>
      <c r="H33" s="10">
        <f>SUM(E33:G33)</f>
        <v>0</v>
      </c>
      <c r="I33" s="10">
        <v>100</v>
      </c>
      <c r="J33" s="10">
        <v>100</v>
      </c>
      <c r="K33" s="10">
        <v>100</v>
      </c>
      <c r="L33" s="10">
        <f t="shared" ref="L33:L34" si="52">SUM(I33:K33)</f>
        <v>300</v>
      </c>
      <c r="M33" s="10">
        <f>+H33+L33</f>
        <v>300</v>
      </c>
      <c r="N33" s="11">
        <f t="shared" si="7"/>
        <v>2.1723388848660392E-2</v>
      </c>
      <c r="O33" s="10">
        <f>+H33*0.12</f>
        <v>0</v>
      </c>
      <c r="P33" s="10">
        <f>+L33*0.12</f>
        <v>36</v>
      </c>
      <c r="Q33" s="10">
        <f>SUM(O33:P33)</f>
        <v>36</v>
      </c>
      <c r="R33" s="10">
        <f>+M33+Q33</f>
        <v>336</v>
      </c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spans="1:33" ht="21.75" customHeight="1" x14ac:dyDescent="0.3">
      <c r="A34" s="9" t="s">
        <v>67</v>
      </c>
      <c r="B34" s="139" t="s">
        <v>29</v>
      </c>
      <c r="C34" s="140"/>
      <c r="D34" s="141"/>
      <c r="E34" s="10"/>
      <c r="F34" s="10"/>
      <c r="G34" s="10"/>
      <c r="H34" s="10">
        <f>SUM(E34:G34)</f>
        <v>0</v>
      </c>
      <c r="I34" s="10">
        <v>100</v>
      </c>
      <c r="J34" s="10">
        <v>100</v>
      </c>
      <c r="K34" s="10">
        <v>100</v>
      </c>
      <c r="L34" s="10">
        <f t="shared" si="52"/>
        <v>300</v>
      </c>
      <c r="M34" s="10">
        <f>+H34+L34</f>
        <v>300</v>
      </c>
      <c r="N34" s="11">
        <f t="shared" si="7"/>
        <v>2.1723388848660392E-2</v>
      </c>
      <c r="O34" s="10">
        <f>+H34*0.12</f>
        <v>0</v>
      </c>
      <c r="P34" s="10">
        <f>+L34*0.12</f>
        <v>36</v>
      </c>
      <c r="Q34" s="10">
        <f>SUM(O34:P34)</f>
        <v>36</v>
      </c>
      <c r="R34" s="10">
        <f>+M34+Q34</f>
        <v>336</v>
      </c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1:33" ht="21.75" customHeight="1" x14ac:dyDescent="0.3">
      <c r="A35" s="97">
        <v>2</v>
      </c>
      <c r="B35" s="116" t="s">
        <v>126</v>
      </c>
      <c r="C35" s="117"/>
      <c r="D35" s="118"/>
      <c r="E35" s="68">
        <f t="shared" ref="E35:M35" si="53">+E36+E49</f>
        <v>1600</v>
      </c>
      <c r="F35" s="68">
        <f t="shared" si="53"/>
        <v>1600</v>
      </c>
      <c r="G35" s="68">
        <f t="shared" si="53"/>
        <v>1600</v>
      </c>
      <c r="H35" s="68">
        <f t="shared" si="53"/>
        <v>4800</v>
      </c>
      <c r="I35" s="68">
        <f t="shared" si="53"/>
        <v>0</v>
      </c>
      <c r="J35" s="68">
        <f t="shared" si="53"/>
        <v>0</v>
      </c>
      <c r="K35" s="68">
        <f t="shared" si="53"/>
        <v>0</v>
      </c>
      <c r="L35" s="68">
        <f t="shared" si="53"/>
        <v>0</v>
      </c>
      <c r="M35" s="68">
        <f t="shared" si="53"/>
        <v>4800</v>
      </c>
      <c r="N35" s="74">
        <f>+M35/$M$82</f>
        <v>0.34757422157856627</v>
      </c>
      <c r="O35" s="68">
        <f>+O36+O49</f>
        <v>576</v>
      </c>
      <c r="P35" s="68">
        <f>+P36+P49</f>
        <v>0</v>
      </c>
      <c r="Q35" s="68">
        <f>+Q36+Q49</f>
        <v>576</v>
      </c>
      <c r="R35" s="68">
        <f>+R36+R49</f>
        <v>5376</v>
      </c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1:33" ht="21.75" customHeight="1" x14ac:dyDescent="0.3">
      <c r="A36" s="96">
        <v>2.1</v>
      </c>
      <c r="B36" s="119" t="s">
        <v>127</v>
      </c>
      <c r="C36" s="120"/>
      <c r="D36" s="121"/>
      <c r="E36" s="72">
        <f t="shared" ref="E36:M36" si="54">E37+E40+E43+E46</f>
        <v>800</v>
      </c>
      <c r="F36" s="72">
        <f t="shared" si="54"/>
        <v>800</v>
      </c>
      <c r="G36" s="72">
        <f t="shared" si="54"/>
        <v>800</v>
      </c>
      <c r="H36" s="72">
        <f t="shared" si="54"/>
        <v>2400</v>
      </c>
      <c r="I36" s="72">
        <f t="shared" si="54"/>
        <v>0</v>
      </c>
      <c r="J36" s="72">
        <f t="shared" si="54"/>
        <v>0</v>
      </c>
      <c r="K36" s="72">
        <f t="shared" si="54"/>
        <v>0</v>
      </c>
      <c r="L36" s="72">
        <f t="shared" si="54"/>
        <v>0</v>
      </c>
      <c r="M36" s="72">
        <f t="shared" si="54"/>
        <v>2400</v>
      </c>
      <c r="N36" s="73">
        <f t="shared" ref="N36:N61" si="55">+M36/M$82</f>
        <v>0.17378711078928313</v>
      </c>
      <c r="O36" s="72">
        <f>O37+O40+O43+O46</f>
        <v>288</v>
      </c>
      <c r="P36" s="72">
        <f>P37+P40+P43+P46</f>
        <v>0</v>
      </c>
      <c r="Q36" s="72">
        <f>+Q37+Q40+Q43+Q46</f>
        <v>288</v>
      </c>
      <c r="R36" s="72">
        <f>R37+R40+R43+R46</f>
        <v>2688</v>
      </c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spans="1:33" s="63" customFormat="1" ht="21.75" customHeight="1" x14ac:dyDescent="0.3">
      <c r="A37" s="93" t="s">
        <v>59</v>
      </c>
      <c r="B37" s="122" t="s">
        <v>13</v>
      </c>
      <c r="C37" s="123"/>
      <c r="D37" s="124"/>
      <c r="E37" s="88">
        <f>SUM(E38:E39)</f>
        <v>200</v>
      </c>
      <c r="F37" s="88">
        <f t="shared" ref="F37:H37" si="56">SUM(F38:F39)</f>
        <v>200</v>
      </c>
      <c r="G37" s="88">
        <f t="shared" si="56"/>
        <v>200</v>
      </c>
      <c r="H37" s="88">
        <f t="shared" si="56"/>
        <v>600</v>
      </c>
      <c r="I37" s="88">
        <f>SUM(I38:I39)</f>
        <v>0</v>
      </c>
      <c r="J37" s="88">
        <f t="shared" ref="J37:K37" si="57">SUM(J38:J39)</f>
        <v>0</v>
      </c>
      <c r="K37" s="88">
        <f t="shared" si="57"/>
        <v>0</v>
      </c>
      <c r="L37" s="88">
        <f t="shared" ref="L37:R37" si="58">SUM(L38:L39)</f>
        <v>0</v>
      </c>
      <c r="M37" s="88">
        <f t="shared" si="58"/>
        <v>600</v>
      </c>
      <c r="N37" s="89">
        <f t="shared" si="55"/>
        <v>4.3446777697320783E-2</v>
      </c>
      <c r="O37" s="88">
        <f>SUM(O38:O39)</f>
        <v>72</v>
      </c>
      <c r="P37" s="88">
        <f>SUM(P38:P39)</f>
        <v>0</v>
      </c>
      <c r="Q37" s="88">
        <f>SUM(Q38:Q39)</f>
        <v>72</v>
      </c>
      <c r="R37" s="88">
        <f t="shared" si="58"/>
        <v>672</v>
      </c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</row>
    <row r="38" spans="1:33" ht="21.75" customHeight="1" x14ac:dyDescent="0.3">
      <c r="A38" s="9" t="s">
        <v>60</v>
      </c>
      <c r="B38" s="139" t="s">
        <v>29</v>
      </c>
      <c r="C38" s="140"/>
      <c r="D38" s="141"/>
      <c r="E38" s="10">
        <v>100</v>
      </c>
      <c r="F38" s="10">
        <v>100</v>
      </c>
      <c r="G38" s="10">
        <v>100</v>
      </c>
      <c r="H38" s="10">
        <f>SUM(E38:G38)</f>
        <v>300</v>
      </c>
      <c r="I38" s="10"/>
      <c r="J38" s="10"/>
      <c r="K38" s="10"/>
      <c r="L38" s="10">
        <f t="shared" ref="L38:L39" si="59">SUM(I38:K38)</f>
        <v>0</v>
      </c>
      <c r="M38" s="10">
        <f>+H38+L38</f>
        <v>300</v>
      </c>
      <c r="N38" s="11">
        <f t="shared" si="55"/>
        <v>2.1723388848660392E-2</v>
      </c>
      <c r="O38" s="10">
        <f>+H38*0.12</f>
        <v>36</v>
      </c>
      <c r="P38" s="10">
        <f>+L38*0.12</f>
        <v>0</v>
      </c>
      <c r="Q38" s="10">
        <f>SUM(O38:P38)</f>
        <v>36</v>
      </c>
      <c r="R38" s="10">
        <f>+M38+Q38</f>
        <v>336</v>
      </c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spans="1:33" ht="21.75" customHeight="1" x14ac:dyDescent="0.3">
      <c r="A39" s="9" t="s">
        <v>61</v>
      </c>
      <c r="B39" s="139" t="s">
        <v>29</v>
      </c>
      <c r="C39" s="140"/>
      <c r="D39" s="141"/>
      <c r="E39" s="10">
        <v>100</v>
      </c>
      <c r="F39" s="10">
        <v>100</v>
      </c>
      <c r="G39" s="10">
        <v>100</v>
      </c>
      <c r="H39" s="10">
        <f>SUM(E39:G39)</f>
        <v>300</v>
      </c>
      <c r="I39" s="10"/>
      <c r="J39" s="10"/>
      <c r="K39" s="10"/>
      <c r="L39" s="10">
        <f t="shared" si="59"/>
        <v>0</v>
      </c>
      <c r="M39" s="10">
        <f>+H39+L39</f>
        <v>300</v>
      </c>
      <c r="N39" s="11">
        <f t="shared" si="55"/>
        <v>2.1723388848660392E-2</v>
      </c>
      <c r="O39" s="10">
        <f>+H39*0.12</f>
        <v>36</v>
      </c>
      <c r="P39" s="10">
        <f>+L39*0.12</f>
        <v>0</v>
      </c>
      <c r="Q39" s="10">
        <f>SUM(O39:P39)</f>
        <v>36</v>
      </c>
      <c r="R39" s="10">
        <f>+M39+Q39</f>
        <v>336</v>
      </c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spans="1:33" s="63" customFormat="1" ht="21.75" customHeight="1" x14ac:dyDescent="0.3">
      <c r="A40" s="93" t="s">
        <v>62</v>
      </c>
      <c r="B40" s="122" t="s">
        <v>14</v>
      </c>
      <c r="C40" s="123"/>
      <c r="D40" s="124"/>
      <c r="E40" s="88">
        <f t="shared" ref="E40:M40" si="60">SUM(E41:E42)</f>
        <v>200</v>
      </c>
      <c r="F40" s="88">
        <f t="shared" si="60"/>
        <v>200</v>
      </c>
      <c r="G40" s="88">
        <f t="shared" si="60"/>
        <v>200</v>
      </c>
      <c r="H40" s="88">
        <f t="shared" si="60"/>
        <v>600</v>
      </c>
      <c r="I40" s="88">
        <f>SUM(I41:I42)</f>
        <v>0</v>
      </c>
      <c r="J40" s="88">
        <f t="shared" ref="J40:K40" si="61">SUM(J41:J42)</f>
        <v>0</v>
      </c>
      <c r="K40" s="88">
        <f t="shared" si="61"/>
        <v>0</v>
      </c>
      <c r="L40" s="88">
        <f t="shared" si="60"/>
        <v>0</v>
      </c>
      <c r="M40" s="88">
        <f t="shared" si="60"/>
        <v>600</v>
      </c>
      <c r="N40" s="89">
        <f t="shared" si="55"/>
        <v>4.3446777697320783E-2</v>
      </c>
      <c r="O40" s="88">
        <f>SUM(O41:O42)</f>
        <v>72</v>
      </c>
      <c r="P40" s="88">
        <f>SUM(P41:P42)</f>
        <v>0</v>
      </c>
      <c r="Q40" s="88">
        <f>SUM(Q41:Q42)</f>
        <v>72</v>
      </c>
      <c r="R40" s="88">
        <f>SUM(R41:R42)</f>
        <v>672</v>
      </c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</row>
    <row r="41" spans="1:33" ht="21.75" customHeight="1" x14ac:dyDescent="0.3">
      <c r="A41" s="9" t="s">
        <v>58</v>
      </c>
      <c r="B41" s="139" t="s">
        <v>29</v>
      </c>
      <c r="C41" s="140"/>
      <c r="D41" s="141"/>
      <c r="E41" s="10">
        <v>100</v>
      </c>
      <c r="F41" s="10">
        <v>100</v>
      </c>
      <c r="G41" s="10">
        <v>100</v>
      </c>
      <c r="H41" s="10">
        <f>SUM(E41:G41)</f>
        <v>300</v>
      </c>
      <c r="I41" s="10"/>
      <c r="J41" s="10"/>
      <c r="K41" s="10"/>
      <c r="L41" s="10">
        <f t="shared" ref="L41:L42" si="62">SUM(I41:K41)</f>
        <v>0</v>
      </c>
      <c r="M41" s="10">
        <f>+H41+L41</f>
        <v>300</v>
      </c>
      <c r="N41" s="11">
        <f t="shared" si="55"/>
        <v>2.1723388848660392E-2</v>
      </c>
      <c r="O41" s="10">
        <f>+H41*0.12</f>
        <v>36</v>
      </c>
      <c r="P41" s="10">
        <f>+L41*0.12</f>
        <v>0</v>
      </c>
      <c r="Q41" s="10">
        <f>SUM(O41:P41)</f>
        <v>36</v>
      </c>
      <c r="R41" s="10">
        <f>+M41+Q41</f>
        <v>336</v>
      </c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spans="1:33" ht="21.75" customHeight="1" x14ac:dyDescent="0.3">
      <c r="A42" s="9" t="s">
        <v>57</v>
      </c>
      <c r="B42" s="139" t="s">
        <v>29</v>
      </c>
      <c r="C42" s="140"/>
      <c r="D42" s="141"/>
      <c r="E42" s="10">
        <v>100</v>
      </c>
      <c r="F42" s="10">
        <v>100</v>
      </c>
      <c r="G42" s="10">
        <v>100</v>
      </c>
      <c r="H42" s="10">
        <f>SUM(E42:G42)</f>
        <v>300</v>
      </c>
      <c r="I42" s="10"/>
      <c r="J42" s="10"/>
      <c r="K42" s="10"/>
      <c r="L42" s="10">
        <f t="shared" si="62"/>
        <v>0</v>
      </c>
      <c r="M42" s="10">
        <f>+H42+L42</f>
        <v>300</v>
      </c>
      <c r="N42" s="11">
        <f t="shared" si="55"/>
        <v>2.1723388848660392E-2</v>
      </c>
      <c r="O42" s="10">
        <f>+H42*0.12</f>
        <v>36</v>
      </c>
      <c r="P42" s="10">
        <f>+L42*0.12</f>
        <v>0</v>
      </c>
      <c r="Q42" s="10">
        <f>SUM(O42:P42)</f>
        <v>36</v>
      </c>
      <c r="R42" s="10">
        <f>+M42+Q42</f>
        <v>336</v>
      </c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spans="1:33" s="63" customFormat="1" ht="21.75" customHeight="1" x14ac:dyDescent="0.3">
      <c r="A43" s="93" t="s">
        <v>56</v>
      </c>
      <c r="B43" s="122" t="s">
        <v>14</v>
      </c>
      <c r="C43" s="123"/>
      <c r="D43" s="124"/>
      <c r="E43" s="88">
        <f>SUM(E44:E45)</f>
        <v>200</v>
      </c>
      <c r="F43" s="88">
        <f t="shared" ref="F43:H43" si="63">SUM(F44:F45)</f>
        <v>200</v>
      </c>
      <c r="G43" s="88">
        <f t="shared" si="63"/>
        <v>200</v>
      </c>
      <c r="H43" s="88">
        <f t="shared" si="63"/>
        <v>600</v>
      </c>
      <c r="I43" s="88">
        <f>SUM(I44:I45)</f>
        <v>0</v>
      </c>
      <c r="J43" s="88">
        <f t="shared" ref="J43:K43" si="64">SUM(J44:J45)</f>
        <v>0</v>
      </c>
      <c r="K43" s="88">
        <f t="shared" si="64"/>
        <v>0</v>
      </c>
      <c r="L43" s="88">
        <f t="shared" ref="L43:R43" si="65">SUM(L44:L45)</f>
        <v>0</v>
      </c>
      <c r="M43" s="88">
        <f t="shared" si="65"/>
        <v>600</v>
      </c>
      <c r="N43" s="89">
        <f t="shared" si="55"/>
        <v>4.3446777697320783E-2</v>
      </c>
      <c r="O43" s="88">
        <f>SUM(O44:O45)</f>
        <v>72</v>
      </c>
      <c r="P43" s="88">
        <f>SUM(P44:P45)</f>
        <v>0</v>
      </c>
      <c r="Q43" s="88">
        <f>SUM(Q44:Q45)</f>
        <v>72</v>
      </c>
      <c r="R43" s="60">
        <f t="shared" si="65"/>
        <v>672</v>
      </c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</row>
    <row r="44" spans="1:33" ht="21.75" customHeight="1" x14ac:dyDescent="0.3">
      <c r="A44" s="9" t="s">
        <v>55</v>
      </c>
      <c r="B44" s="139" t="s">
        <v>29</v>
      </c>
      <c r="C44" s="140"/>
      <c r="D44" s="141"/>
      <c r="E44" s="10">
        <v>100</v>
      </c>
      <c r="F44" s="10">
        <v>100</v>
      </c>
      <c r="G44" s="10">
        <v>100</v>
      </c>
      <c r="H44" s="10">
        <f>SUM(E44:G44)</f>
        <v>300</v>
      </c>
      <c r="I44" s="10"/>
      <c r="J44" s="10"/>
      <c r="K44" s="10"/>
      <c r="L44" s="10">
        <f t="shared" ref="L44:L45" si="66">SUM(I44:K44)</f>
        <v>0</v>
      </c>
      <c r="M44" s="10">
        <f>+H44+L44</f>
        <v>300</v>
      </c>
      <c r="N44" s="11">
        <f t="shared" si="55"/>
        <v>2.1723388848660392E-2</v>
      </c>
      <c r="O44" s="10">
        <f>+H44*0.12</f>
        <v>36</v>
      </c>
      <c r="P44" s="10">
        <f>+L44*0.12</f>
        <v>0</v>
      </c>
      <c r="Q44" s="10">
        <f>SUM(O44:P44)</f>
        <v>36</v>
      </c>
      <c r="R44" s="10">
        <f>+M44+Q44</f>
        <v>336</v>
      </c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spans="1:33" ht="21.75" customHeight="1" x14ac:dyDescent="0.3">
      <c r="A45" s="9" t="s">
        <v>54</v>
      </c>
      <c r="B45" s="139" t="s">
        <v>29</v>
      </c>
      <c r="C45" s="140"/>
      <c r="D45" s="141"/>
      <c r="E45" s="10">
        <v>100</v>
      </c>
      <c r="F45" s="10">
        <v>100</v>
      </c>
      <c r="G45" s="10">
        <v>100</v>
      </c>
      <c r="H45" s="10">
        <f>SUM(E45:G45)</f>
        <v>300</v>
      </c>
      <c r="I45" s="10"/>
      <c r="J45" s="10"/>
      <c r="K45" s="10"/>
      <c r="L45" s="10">
        <f t="shared" si="66"/>
        <v>0</v>
      </c>
      <c r="M45" s="10">
        <f>+H45+L45</f>
        <v>300</v>
      </c>
      <c r="N45" s="11">
        <f t="shared" si="55"/>
        <v>2.1723388848660392E-2</v>
      </c>
      <c r="O45" s="10">
        <f>+H45*0.12</f>
        <v>36</v>
      </c>
      <c r="P45" s="10">
        <f>+L45*0.12</f>
        <v>0</v>
      </c>
      <c r="Q45" s="10">
        <f>SUM(O45:P45)</f>
        <v>36</v>
      </c>
      <c r="R45" s="10">
        <f>+M45+Q45</f>
        <v>336</v>
      </c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spans="1:33" s="63" customFormat="1" ht="21.75" customHeight="1" x14ac:dyDescent="0.3">
      <c r="A46" s="93" t="s">
        <v>53</v>
      </c>
      <c r="B46" s="122" t="s">
        <v>14</v>
      </c>
      <c r="C46" s="123"/>
      <c r="D46" s="124"/>
      <c r="E46" s="88">
        <f>SUM(E47:E48)</f>
        <v>200</v>
      </c>
      <c r="F46" s="88">
        <f t="shared" ref="F46:H46" si="67">SUM(F47:F48)</f>
        <v>200</v>
      </c>
      <c r="G46" s="88">
        <f t="shared" si="67"/>
        <v>200</v>
      </c>
      <c r="H46" s="88">
        <f t="shared" si="67"/>
        <v>600</v>
      </c>
      <c r="I46" s="88">
        <f>SUM(I47:I48)</f>
        <v>0</v>
      </c>
      <c r="J46" s="88">
        <f t="shared" ref="J46:K46" si="68">SUM(J47:J48)</f>
        <v>0</v>
      </c>
      <c r="K46" s="88">
        <f t="shared" si="68"/>
        <v>0</v>
      </c>
      <c r="L46" s="88">
        <f t="shared" ref="L46:R46" si="69">SUM(L47:L48)</f>
        <v>0</v>
      </c>
      <c r="M46" s="88">
        <f t="shared" si="69"/>
        <v>600</v>
      </c>
      <c r="N46" s="89">
        <f t="shared" si="55"/>
        <v>4.3446777697320783E-2</v>
      </c>
      <c r="O46" s="88">
        <f>SUM(O47:O48)</f>
        <v>72</v>
      </c>
      <c r="P46" s="88">
        <f>SUM(P47:P48)</f>
        <v>0</v>
      </c>
      <c r="Q46" s="88">
        <f>SUM(Q47:Q48)</f>
        <v>72</v>
      </c>
      <c r="R46" s="88">
        <f t="shared" si="69"/>
        <v>672</v>
      </c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</row>
    <row r="47" spans="1:33" ht="21.75" customHeight="1" x14ac:dyDescent="0.3">
      <c r="A47" s="9" t="s">
        <v>63</v>
      </c>
      <c r="B47" s="139" t="s">
        <v>29</v>
      </c>
      <c r="C47" s="140"/>
      <c r="D47" s="141"/>
      <c r="E47" s="10">
        <v>100</v>
      </c>
      <c r="F47" s="10">
        <v>100</v>
      </c>
      <c r="G47" s="10">
        <v>100</v>
      </c>
      <c r="H47" s="10">
        <f>SUM(E47:G47)</f>
        <v>300</v>
      </c>
      <c r="I47" s="10"/>
      <c r="J47" s="10"/>
      <c r="K47" s="10"/>
      <c r="L47" s="10">
        <f t="shared" ref="L47:L48" si="70">SUM(I47:K47)</f>
        <v>0</v>
      </c>
      <c r="M47" s="10">
        <f>+H47+L47</f>
        <v>300</v>
      </c>
      <c r="N47" s="11">
        <f t="shared" si="55"/>
        <v>2.1723388848660392E-2</v>
      </c>
      <c r="O47" s="10">
        <f>+H47*0.12</f>
        <v>36</v>
      </c>
      <c r="P47" s="10">
        <f>+L47*0.12</f>
        <v>0</v>
      </c>
      <c r="Q47" s="10">
        <f>SUM(O47:P47)</f>
        <v>36</v>
      </c>
      <c r="R47" s="10">
        <f>+M47+Q47</f>
        <v>336</v>
      </c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spans="1:33" ht="21.75" customHeight="1" x14ac:dyDescent="0.3">
      <c r="A48" s="9" t="s">
        <v>64</v>
      </c>
      <c r="B48" s="139" t="s">
        <v>29</v>
      </c>
      <c r="C48" s="140"/>
      <c r="D48" s="141"/>
      <c r="E48" s="10">
        <v>100</v>
      </c>
      <c r="F48" s="10">
        <v>100</v>
      </c>
      <c r="G48" s="10">
        <v>100</v>
      </c>
      <c r="H48" s="10">
        <f>SUM(E48:G48)</f>
        <v>300</v>
      </c>
      <c r="I48" s="10"/>
      <c r="J48" s="10"/>
      <c r="K48" s="10"/>
      <c r="L48" s="10">
        <f t="shared" si="70"/>
        <v>0</v>
      </c>
      <c r="M48" s="10">
        <f>+H48+L48</f>
        <v>300</v>
      </c>
      <c r="N48" s="11">
        <f t="shared" si="55"/>
        <v>2.1723388848660392E-2</v>
      </c>
      <c r="O48" s="10">
        <f>+H48*0.12</f>
        <v>36</v>
      </c>
      <c r="P48" s="10">
        <f>+L48*0.12</f>
        <v>0</v>
      </c>
      <c r="Q48" s="10">
        <f>SUM(O48:P48)</f>
        <v>36</v>
      </c>
      <c r="R48" s="10">
        <f>+M48+Q48</f>
        <v>336</v>
      </c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spans="1:33" ht="21.75" customHeight="1" x14ac:dyDescent="0.3">
      <c r="A49" s="96">
        <v>2.2000000000000002</v>
      </c>
      <c r="B49" s="119" t="s">
        <v>128</v>
      </c>
      <c r="C49" s="120"/>
      <c r="D49" s="121"/>
      <c r="E49" s="72">
        <f>E50+E53+E56+E59</f>
        <v>800</v>
      </c>
      <c r="F49" s="72">
        <f t="shared" ref="F49:H49" si="71">F50+F53+F56+F59</f>
        <v>800</v>
      </c>
      <c r="G49" s="72">
        <f t="shared" si="71"/>
        <v>800</v>
      </c>
      <c r="H49" s="72">
        <f t="shared" si="71"/>
        <v>2400</v>
      </c>
      <c r="I49" s="72">
        <f>I50+I53+I56+I59</f>
        <v>0</v>
      </c>
      <c r="J49" s="72">
        <f t="shared" ref="J49" si="72">J50+J53+J56+J59</f>
        <v>0</v>
      </c>
      <c r="K49" s="72">
        <f t="shared" ref="K49" si="73">K50+K53+K56+K59</f>
        <v>0</v>
      </c>
      <c r="L49" s="72">
        <f t="shared" ref="L49:R49" si="74">L50+L53+L56+L59</f>
        <v>0</v>
      </c>
      <c r="M49" s="72">
        <f t="shared" si="74"/>
        <v>2400</v>
      </c>
      <c r="N49" s="73">
        <f t="shared" si="55"/>
        <v>0.17378711078928313</v>
      </c>
      <c r="O49" s="72">
        <f t="shared" si="74"/>
        <v>288</v>
      </c>
      <c r="P49" s="72">
        <f t="shared" si="74"/>
        <v>0</v>
      </c>
      <c r="Q49" s="72">
        <f>+Q50+Q53+Q56+Q59</f>
        <v>288</v>
      </c>
      <c r="R49" s="72">
        <f t="shared" si="74"/>
        <v>2688</v>
      </c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spans="1:33" s="63" customFormat="1" ht="21.75" customHeight="1" x14ac:dyDescent="0.3">
      <c r="A50" s="87" t="s">
        <v>3</v>
      </c>
      <c r="B50" s="122" t="s">
        <v>13</v>
      </c>
      <c r="C50" s="123"/>
      <c r="D50" s="124"/>
      <c r="E50" s="88">
        <f>SUM(E51:E52)</f>
        <v>200</v>
      </c>
      <c r="F50" s="88">
        <f t="shared" ref="F50:H50" si="75">SUM(F51:F52)</f>
        <v>200</v>
      </c>
      <c r="G50" s="88">
        <f t="shared" si="75"/>
        <v>200</v>
      </c>
      <c r="H50" s="88">
        <f t="shared" si="75"/>
        <v>600</v>
      </c>
      <c r="I50" s="88">
        <f>SUM(I51:I52)</f>
        <v>0</v>
      </c>
      <c r="J50" s="88">
        <f t="shared" ref="J50:K50" si="76">SUM(J51:J52)</f>
        <v>0</v>
      </c>
      <c r="K50" s="88">
        <f t="shared" si="76"/>
        <v>0</v>
      </c>
      <c r="L50" s="88">
        <f t="shared" ref="L50:R50" si="77">SUM(L51:L52)</f>
        <v>0</v>
      </c>
      <c r="M50" s="88">
        <f t="shared" si="77"/>
        <v>600</v>
      </c>
      <c r="N50" s="89">
        <f t="shared" si="55"/>
        <v>4.3446777697320783E-2</v>
      </c>
      <c r="O50" s="88">
        <f>SUM(O51:O52)</f>
        <v>72</v>
      </c>
      <c r="P50" s="88">
        <f>SUM(P51:P52)</f>
        <v>0</v>
      </c>
      <c r="Q50" s="88">
        <f>SUM(Q51:Q52)</f>
        <v>72</v>
      </c>
      <c r="R50" s="88">
        <f t="shared" si="77"/>
        <v>672</v>
      </c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</row>
    <row r="51" spans="1:33" ht="21.75" customHeight="1" x14ac:dyDescent="0.3">
      <c r="A51" s="9" t="s">
        <v>68</v>
      </c>
      <c r="B51" s="139" t="s">
        <v>29</v>
      </c>
      <c r="C51" s="140"/>
      <c r="D51" s="141"/>
      <c r="E51" s="10">
        <v>100</v>
      </c>
      <c r="F51" s="10">
        <v>100</v>
      </c>
      <c r="G51" s="10">
        <v>100</v>
      </c>
      <c r="H51" s="10">
        <f>SUM(E51:G51)</f>
        <v>300</v>
      </c>
      <c r="I51" s="10"/>
      <c r="J51" s="10"/>
      <c r="K51" s="10"/>
      <c r="L51" s="10">
        <f t="shared" ref="L51:L52" si="78">SUM(I51:K51)</f>
        <v>0</v>
      </c>
      <c r="M51" s="10">
        <f>+H51+L51</f>
        <v>300</v>
      </c>
      <c r="N51" s="11">
        <f t="shared" si="55"/>
        <v>2.1723388848660392E-2</v>
      </c>
      <c r="O51" s="10">
        <f>+H51*0.12</f>
        <v>36</v>
      </c>
      <c r="P51" s="10">
        <f>+L51*0.12</f>
        <v>0</v>
      </c>
      <c r="Q51" s="10">
        <f>SUM(O51:P51)</f>
        <v>36</v>
      </c>
      <c r="R51" s="10">
        <f>+M51+Q51</f>
        <v>336</v>
      </c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spans="1:33" ht="21.75" customHeight="1" x14ac:dyDescent="0.3">
      <c r="A52" s="9" t="s">
        <v>69</v>
      </c>
      <c r="B52" s="139" t="s">
        <v>29</v>
      </c>
      <c r="C52" s="140"/>
      <c r="D52" s="141"/>
      <c r="E52" s="10">
        <v>100</v>
      </c>
      <c r="F52" s="10">
        <v>100</v>
      </c>
      <c r="G52" s="10">
        <v>100</v>
      </c>
      <c r="H52" s="10">
        <f>SUM(E52:G52)</f>
        <v>300</v>
      </c>
      <c r="I52" s="10"/>
      <c r="J52" s="10"/>
      <c r="K52" s="10"/>
      <c r="L52" s="10">
        <f t="shared" si="78"/>
        <v>0</v>
      </c>
      <c r="M52" s="10">
        <f>+H52+L52</f>
        <v>300</v>
      </c>
      <c r="N52" s="11">
        <f t="shared" si="55"/>
        <v>2.1723388848660392E-2</v>
      </c>
      <c r="O52" s="10">
        <f>+H52*0.12</f>
        <v>36</v>
      </c>
      <c r="P52" s="10">
        <f>+L52*0.12</f>
        <v>0</v>
      </c>
      <c r="Q52" s="10">
        <f>SUM(O52:P52)</f>
        <v>36</v>
      </c>
      <c r="R52" s="10">
        <f>+M52+Q52</f>
        <v>336</v>
      </c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spans="1:33" s="63" customFormat="1" ht="21.75" customHeight="1" x14ac:dyDescent="0.3">
      <c r="A53" s="87" t="s">
        <v>70</v>
      </c>
      <c r="B53" s="122" t="s">
        <v>14</v>
      </c>
      <c r="C53" s="123"/>
      <c r="D53" s="124"/>
      <c r="E53" s="88">
        <f>SUM(E54:E55)</f>
        <v>200</v>
      </c>
      <c r="F53" s="88">
        <f t="shared" ref="F53:H53" si="79">SUM(F54:F55)</f>
        <v>200</v>
      </c>
      <c r="G53" s="88">
        <f t="shared" si="79"/>
        <v>200</v>
      </c>
      <c r="H53" s="88">
        <f t="shared" si="79"/>
        <v>600</v>
      </c>
      <c r="I53" s="88">
        <f>SUM(I54:I55)</f>
        <v>0</v>
      </c>
      <c r="J53" s="88">
        <f t="shared" ref="J53:K53" si="80">SUM(J54:J55)</f>
        <v>0</v>
      </c>
      <c r="K53" s="88">
        <f t="shared" si="80"/>
        <v>0</v>
      </c>
      <c r="L53" s="88">
        <f t="shared" ref="L53:R53" si="81">SUM(L54:L55)</f>
        <v>0</v>
      </c>
      <c r="M53" s="88">
        <f t="shared" si="81"/>
        <v>600</v>
      </c>
      <c r="N53" s="89">
        <f t="shared" si="55"/>
        <v>4.3446777697320783E-2</v>
      </c>
      <c r="O53" s="88">
        <f>SUM(O54:O55)</f>
        <v>72</v>
      </c>
      <c r="P53" s="88">
        <f>SUM(P54:P55)</f>
        <v>0</v>
      </c>
      <c r="Q53" s="88">
        <f>SUM(Q54:Q55)</f>
        <v>72</v>
      </c>
      <c r="R53" s="88">
        <f t="shared" si="81"/>
        <v>672</v>
      </c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</row>
    <row r="54" spans="1:33" ht="21.75" customHeight="1" x14ac:dyDescent="0.3">
      <c r="A54" s="9" t="s">
        <v>32</v>
      </c>
      <c r="B54" s="139" t="s">
        <v>29</v>
      </c>
      <c r="C54" s="140"/>
      <c r="D54" s="141"/>
      <c r="E54" s="10">
        <v>100</v>
      </c>
      <c r="F54" s="10">
        <v>100</v>
      </c>
      <c r="G54" s="10">
        <v>100</v>
      </c>
      <c r="H54" s="10">
        <f>SUM(E54:G54)</f>
        <v>300</v>
      </c>
      <c r="I54" s="10"/>
      <c r="J54" s="10"/>
      <c r="K54" s="10"/>
      <c r="L54" s="10">
        <f t="shared" ref="L54:L55" si="82">SUM(I54:K54)</f>
        <v>0</v>
      </c>
      <c r="M54" s="10">
        <f>+H54+L54</f>
        <v>300</v>
      </c>
      <c r="N54" s="11">
        <f t="shared" si="55"/>
        <v>2.1723388848660392E-2</v>
      </c>
      <c r="O54" s="10">
        <f>+H54*0.12</f>
        <v>36</v>
      </c>
      <c r="P54" s="10">
        <f>+L54*0.12</f>
        <v>0</v>
      </c>
      <c r="Q54" s="10">
        <f>SUM(O54:P54)</f>
        <v>36</v>
      </c>
      <c r="R54" s="10">
        <f>+M54+Q54</f>
        <v>336</v>
      </c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1:33" ht="21.75" customHeight="1" x14ac:dyDescent="0.3">
      <c r="A55" s="9" t="s">
        <v>33</v>
      </c>
      <c r="B55" s="139" t="s">
        <v>29</v>
      </c>
      <c r="C55" s="140"/>
      <c r="D55" s="141"/>
      <c r="E55" s="10">
        <v>100</v>
      </c>
      <c r="F55" s="10">
        <v>100</v>
      </c>
      <c r="G55" s="10">
        <v>100</v>
      </c>
      <c r="H55" s="10">
        <f>SUM(E55:G55)</f>
        <v>300</v>
      </c>
      <c r="I55" s="10"/>
      <c r="J55" s="10"/>
      <c r="K55" s="10"/>
      <c r="L55" s="10">
        <f t="shared" si="82"/>
        <v>0</v>
      </c>
      <c r="M55" s="10">
        <f>+H55+L55</f>
        <v>300</v>
      </c>
      <c r="N55" s="11">
        <f t="shared" si="55"/>
        <v>2.1723388848660392E-2</v>
      </c>
      <c r="O55" s="10">
        <f>+H55*0.12</f>
        <v>36</v>
      </c>
      <c r="P55" s="10">
        <f>+L55*0.12</f>
        <v>0</v>
      </c>
      <c r="Q55" s="10">
        <f>SUM(O55:P55)</f>
        <v>36</v>
      </c>
      <c r="R55" s="10">
        <f>+M55+Q55</f>
        <v>336</v>
      </c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33" s="63" customFormat="1" ht="21.75" customHeight="1" x14ac:dyDescent="0.3">
      <c r="A56" s="87" t="s">
        <v>71</v>
      </c>
      <c r="B56" s="122" t="s">
        <v>14</v>
      </c>
      <c r="C56" s="123"/>
      <c r="D56" s="124"/>
      <c r="E56" s="88">
        <f>SUM(E57:E58)</f>
        <v>200</v>
      </c>
      <c r="F56" s="88">
        <f t="shared" ref="F56:H56" si="83">SUM(F57:F58)</f>
        <v>200</v>
      </c>
      <c r="G56" s="88">
        <f t="shared" si="83"/>
        <v>200</v>
      </c>
      <c r="H56" s="88">
        <f t="shared" si="83"/>
        <v>600</v>
      </c>
      <c r="I56" s="88">
        <f>SUM(I57:I58)</f>
        <v>0</v>
      </c>
      <c r="J56" s="88">
        <f t="shared" ref="J56:K56" si="84">SUM(J57:J58)</f>
        <v>0</v>
      </c>
      <c r="K56" s="88">
        <f t="shared" si="84"/>
        <v>0</v>
      </c>
      <c r="L56" s="88">
        <f t="shared" ref="L56:R56" si="85">SUM(L57:L58)</f>
        <v>0</v>
      </c>
      <c r="M56" s="88">
        <f t="shared" si="85"/>
        <v>600</v>
      </c>
      <c r="N56" s="89">
        <f t="shared" si="55"/>
        <v>4.3446777697320783E-2</v>
      </c>
      <c r="O56" s="88">
        <f>SUM(O57:O58)</f>
        <v>72</v>
      </c>
      <c r="P56" s="88">
        <f>SUM(P57:P58)</f>
        <v>0</v>
      </c>
      <c r="Q56" s="88">
        <f>SUM(Q57:Q58)</f>
        <v>72</v>
      </c>
      <c r="R56" s="88">
        <f t="shared" si="85"/>
        <v>672</v>
      </c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</row>
    <row r="57" spans="1:33" ht="21.75" customHeight="1" x14ac:dyDescent="0.3">
      <c r="A57" s="9" t="s">
        <v>73</v>
      </c>
      <c r="B57" s="139" t="s">
        <v>29</v>
      </c>
      <c r="C57" s="140"/>
      <c r="D57" s="141"/>
      <c r="E57" s="10">
        <v>100</v>
      </c>
      <c r="F57" s="10">
        <v>100</v>
      </c>
      <c r="G57" s="10">
        <v>100</v>
      </c>
      <c r="H57" s="10">
        <f>SUM(E57:G57)</f>
        <v>300</v>
      </c>
      <c r="I57" s="10"/>
      <c r="J57" s="10"/>
      <c r="K57" s="10"/>
      <c r="L57" s="10">
        <f t="shared" ref="L57:L58" si="86">SUM(I57:K57)</f>
        <v>0</v>
      </c>
      <c r="M57" s="10">
        <f>+H57+L57</f>
        <v>300</v>
      </c>
      <c r="N57" s="11">
        <f t="shared" si="55"/>
        <v>2.1723388848660392E-2</v>
      </c>
      <c r="O57" s="10">
        <f>+H57*0.12</f>
        <v>36</v>
      </c>
      <c r="P57" s="10">
        <f>+L57*0.12</f>
        <v>0</v>
      </c>
      <c r="Q57" s="10">
        <f>SUM(O57:P57)</f>
        <v>36</v>
      </c>
      <c r="R57" s="10">
        <f>+M57+Q57</f>
        <v>336</v>
      </c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spans="1:33" ht="21.75" customHeight="1" x14ac:dyDescent="0.3">
      <c r="A58" s="9" t="s">
        <v>74</v>
      </c>
      <c r="B58" s="139" t="s">
        <v>29</v>
      </c>
      <c r="C58" s="140"/>
      <c r="D58" s="141"/>
      <c r="E58" s="10">
        <v>100</v>
      </c>
      <c r="F58" s="10">
        <v>100</v>
      </c>
      <c r="G58" s="10">
        <v>100</v>
      </c>
      <c r="H58" s="10">
        <f>SUM(E58:G58)</f>
        <v>300</v>
      </c>
      <c r="I58" s="10"/>
      <c r="J58" s="10"/>
      <c r="K58" s="10"/>
      <c r="L58" s="10">
        <f t="shared" si="86"/>
        <v>0</v>
      </c>
      <c r="M58" s="10">
        <f>+H58+L58</f>
        <v>300</v>
      </c>
      <c r="N58" s="11">
        <f t="shared" si="55"/>
        <v>2.1723388848660392E-2</v>
      </c>
      <c r="O58" s="10">
        <f>+H58*0.12</f>
        <v>36</v>
      </c>
      <c r="P58" s="10">
        <f>+L58*0.12</f>
        <v>0</v>
      </c>
      <c r="Q58" s="10">
        <f>SUM(O58:P58)</f>
        <v>36</v>
      </c>
      <c r="R58" s="10">
        <f>+M58+Q58</f>
        <v>336</v>
      </c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spans="1:33" s="63" customFormat="1" ht="21.75" customHeight="1" x14ac:dyDescent="0.3">
      <c r="A59" s="87" t="s">
        <v>72</v>
      </c>
      <c r="B59" s="122" t="s">
        <v>14</v>
      </c>
      <c r="C59" s="123"/>
      <c r="D59" s="124"/>
      <c r="E59" s="88">
        <f>SUM(E60:E61)</f>
        <v>200</v>
      </c>
      <c r="F59" s="88">
        <f t="shared" ref="F59:H59" si="87">SUM(F60:F61)</f>
        <v>200</v>
      </c>
      <c r="G59" s="88">
        <f t="shared" si="87"/>
        <v>200</v>
      </c>
      <c r="H59" s="88">
        <f t="shared" si="87"/>
        <v>600</v>
      </c>
      <c r="I59" s="88">
        <f>SUM(I60:I61)</f>
        <v>0</v>
      </c>
      <c r="J59" s="88">
        <f t="shared" ref="J59:K59" si="88">SUM(J60:J61)</f>
        <v>0</v>
      </c>
      <c r="K59" s="88">
        <f t="shared" si="88"/>
        <v>0</v>
      </c>
      <c r="L59" s="88">
        <f t="shared" ref="L59:R59" si="89">SUM(L60:L61)</f>
        <v>0</v>
      </c>
      <c r="M59" s="88">
        <f t="shared" si="89"/>
        <v>600</v>
      </c>
      <c r="N59" s="89">
        <f t="shared" si="55"/>
        <v>4.3446777697320783E-2</v>
      </c>
      <c r="O59" s="88">
        <f>SUM(O60:O61)</f>
        <v>72</v>
      </c>
      <c r="P59" s="88">
        <f>SUM(P60:P61)</f>
        <v>0</v>
      </c>
      <c r="Q59" s="88">
        <f>SUM(Q60:Q61)</f>
        <v>72</v>
      </c>
      <c r="R59" s="88">
        <f t="shared" si="89"/>
        <v>672</v>
      </c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</row>
    <row r="60" spans="1:33" ht="21.75" customHeight="1" x14ac:dyDescent="0.3">
      <c r="A60" s="9" t="s">
        <v>75</v>
      </c>
      <c r="B60" s="139" t="s">
        <v>29</v>
      </c>
      <c r="C60" s="140"/>
      <c r="D60" s="141"/>
      <c r="E60" s="10">
        <v>100</v>
      </c>
      <c r="F60" s="10">
        <v>100</v>
      </c>
      <c r="G60" s="10">
        <v>100</v>
      </c>
      <c r="H60" s="10">
        <f>SUM(E60:G60)</f>
        <v>300</v>
      </c>
      <c r="I60" s="10"/>
      <c r="J60" s="10"/>
      <c r="K60" s="10"/>
      <c r="L60" s="10">
        <f t="shared" ref="L60:L61" si="90">SUM(I60:K60)</f>
        <v>0</v>
      </c>
      <c r="M60" s="10">
        <f>+H60+L60</f>
        <v>300</v>
      </c>
      <c r="N60" s="11">
        <f t="shared" si="55"/>
        <v>2.1723388848660392E-2</v>
      </c>
      <c r="O60" s="10">
        <f>+H60*0.12</f>
        <v>36</v>
      </c>
      <c r="P60" s="10">
        <f>+L60*0.12</f>
        <v>0</v>
      </c>
      <c r="Q60" s="10">
        <f>SUM(O60:P60)</f>
        <v>36</v>
      </c>
      <c r="R60" s="10">
        <f>+M60+Q60</f>
        <v>336</v>
      </c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spans="1:33" ht="21.75" customHeight="1" x14ac:dyDescent="0.3">
      <c r="A61" s="9" t="s">
        <v>76</v>
      </c>
      <c r="B61" s="139" t="s">
        <v>29</v>
      </c>
      <c r="C61" s="140"/>
      <c r="D61" s="141"/>
      <c r="E61" s="10">
        <v>100</v>
      </c>
      <c r="F61" s="10">
        <v>100</v>
      </c>
      <c r="G61" s="10">
        <v>100</v>
      </c>
      <c r="H61" s="10">
        <f>SUM(E61:G61)</f>
        <v>300</v>
      </c>
      <c r="I61" s="10"/>
      <c r="J61" s="10"/>
      <c r="K61" s="10"/>
      <c r="L61" s="10">
        <f t="shared" si="90"/>
        <v>0</v>
      </c>
      <c r="M61" s="10">
        <f>+H61+L61</f>
        <v>300</v>
      </c>
      <c r="N61" s="11">
        <f t="shared" si="55"/>
        <v>2.1723388848660392E-2</v>
      </c>
      <c r="O61" s="10">
        <f>+H61*0.12</f>
        <v>36</v>
      </c>
      <c r="P61" s="10">
        <f>+L61*0.12</f>
        <v>0</v>
      </c>
      <c r="Q61" s="10">
        <f>SUM(O61:P61)</f>
        <v>36</v>
      </c>
      <c r="R61" s="10">
        <f>+M61+Q61</f>
        <v>336</v>
      </c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spans="1:33" ht="21.75" customHeight="1" x14ac:dyDescent="0.3">
      <c r="A62" s="76">
        <v>3</v>
      </c>
      <c r="B62" s="116" t="s">
        <v>99</v>
      </c>
      <c r="C62" s="117"/>
      <c r="D62" s="118"/>
      <c r="E62" s="68">
        <f>+E63+E68+E73</f>
        <v>790</v>
      </c>
      <c r="F62" s="68">
        <f t="shared" ref="F62:H62" si="91">+F63+F68+F73</f>
        <v>810</v>
      </c>
      <c r="G62" s="68">
        <f t="shared" si="91"/>
        <v>810</v>
      </c>
      <c r="H62" s="68">
        <f t="shared" si="91"/>
        <v>2410</v>
      </c>
      <c r="I62" s="68">
        <f>+I63+I68+I73</f>
        <v>400</v>
      </c>
      <c r="J62" s="68">
        <f t="shared" ref="J62" si="92">+J63+J68+J73</f>
        <v>400</v>
      </c>
      <c r="K62" s="68">
        <f t="shared" ref="K62" si="93">+K63+K68+K73</f>
        <v>400</v>
      </c>
      <c r="L62" s="68">
        <f t="shared" ref="L62:R62" si="94">+L63+L68+L73</f>
        <v>1200</v>
      </c>
      <c r="M62" s="68">
        <f t="shared" si="94"/>
        <v>3610</v>
      </c>
      <c r="N62" s="74">
        <f>+M62/$M$82</f>
        <v>0.26140477914554672</v>
      </c>
      <c r="O62" s="68">
        <f t="shared" ref="O62" si="95">+O63+O68+O73</f>
        <v>289.2</v>
      </c>
      <c r="P62" s="68">
        <f>+P63+P68+P73</f>
        <v>144</v>
      </c>
      <c r="Q62" s="68">
        <f>+Q63+Q68+Q73</f>
        <v>433.2</v>
      </c>
      <c r="R62" s="68">
        <f t="shared" si="94"/>
        <v>4043.2</v>
      </c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spans="1:33" ht="21.75" customHeight="1" x14ac:dyDescent="0.3">
      <c r="A63" s="75" t="s">
        <v>118</v>
      </c>
      <c r="B63" s="148" t="s">
        <v>100</v>
      </c>
      <c r="C63" s="149"/>
      <c r="D63" s="150"/>
      <c r="E63" s="72">
        <f>SUM(E64:E67)</f>
        <v>620</v>
      </c>
      <c r="F63" s="72">
        <f t="shared" ref="F63:H63" si="96">SUM(F64:F67)</f>
        <v>620</v>
      </c>
      <c r="G63" s="72">
        <f t="shared" si="96"/>
        <v>620</v>
      </c>
      <c r="H63" s="72">
        <f t="shared" si="96"/>
        <v>1860</v>
      </c>
      <c r="I63" s="72">
        <f>SUM(I64:I67)</f>
        <v>0</v>
      </c>
      <c r="J63" s="72">
        <f t="shared" ref="J63" si="97">SUM(J64:J67)</f>
        <v>0</v>
      </c>
      <c r="K63" s="72">
        <f t="shared" ref="K63" si="98">SUM(K64:K67)</f>
        <v>0</v>
      </c>
      <c r="L63" s="72">
        <f t="shared" ref="L63:R63" si="99">SUM(L64:L67)</f>
        <v>0</v>
      </c>
      <c r="M63" s="72">
        <f t="shared" si="99"/>
        <v>1860</v>
      </c>
      <c r="N63" s="73">
        <f>+M63/$M$82</f>
        <v>0.13468501086169443</v>
      </c>
      <c r="O63" s="72">
        <f t="shared" ref="O63" si="100">SUM(O64:O67)</f>
        <v>223.2</v>
      </c>
      <c r="P63" s="72">
        <f t="shared" si="99"/>
        <v>0</v>
      </c>
      <c r="Q63" s="72">
        <f>SUM(Q64:Q67)</f>
        <v>223.2</v>
      </c>
      <c r="R63" s="72">
        <f t="shared" si="99"/>
        <v>2083.1999999999998</v>
      </c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spans="1:33" ht="21.75" customHeight="1" x14ac:dyDescent="0.3">
      <c r="A64" s="12" t="s">
        <v>77</v>
      </c>
      <c r="B64" s="130" t="s">
        <v>15</v>
      </c>
      <c r="C64" s="131"/>
      <c r="D64" s="132"/>
      <c r="E64" s="10">
        <v>200</v>
      </c>
      <c r="F64" s="10">
        <v>200</v>
      </c>
      <c r="G64" s="10">
        <v>200</v>
      </c>
      <c r="H64" s="10">
        <f>SUM(E64:G64)</f>
        <v>600</v>
      </c>
      <c r="I64" s="10"/>
      <c r="J64" s="10"/>
      <c r="K64" s="10"/>
      <c r="L64" s="10">
        <f t="shared" ref="L64:L67" si="101">SUM(I64:K64)</f>
        <v>0</v>
      </c>
      <c r="M64" s="10">
        <f>+H64+L64</f>
        <v>600</v>
      </c>
      <c r="N64" s="11">
        <f>+M64/M$82</f>
        <v>4.3446777697320783E-2</v>
      </c>
      <c r="O64" s="10">
        <f>+H64*0.12</f>
        <v>72</v>
      </c>
      <c r="P64" s="10">
        <f>+L64*0.12</f>
        <v>0</v>
      </c>
      <c r="Q64" s="10">
        <f>SUM(O64:P64)</f>
        <v>72</v>
      </c>
      <c r="R64" s="10">
        <f>+M64+Q64</f>
        <v>672</v>
      </c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spans="1:33" ht="21.75" customHeight="1" x14ac:dyDescent="0.3">
      <c r="A65" s="12" t="s">
        <v>78</v>
      </c>
      <c r="B65" s="130" t="s">
        <v>16</v>
      </c>
      <c r="C65" s="131"/>
      <c r="D65" s="132"/>
      <c r="E65" s="10">
        <v>120</v>
      </c>
      <c r="F65" s="10">
        <v>120</v>
      </c>
      <c r="G65" s="10">
        <v>120</v>
      </c>
      <c r="H65" s="10">
        <f>SUM(E65:G65)</f>
        <v>360</v>
      </c>
      <c r="I65" s="10"/>
      <c r="J65" s="10"/>
      <c r="K65" s="10"/>
      <c r="L65" s="10">
        <f t="shared" si="101"/>
        <v>0</v>
      </c>
      <c r="M65" s="10">
        <f>+H65+L65</f>
        <v>360</v>
      </c>
      <c r="N65" s="11">
        <f>+M65/M$82</f>
        <v>2.606806661839247E-2</v>
      </c>
      <c r="O65" s="10">
        <f>+H65*0.12</f>
        <v>43.199999999999996</v>
      </c>
      <c r="P65" s="10">
        <f>+L65*0.12</f>
        <v>0</v>
      </c>
      <c r="Q65" s="10">
        <f>SUM(O65:P65)</f>
        <v>43.199999999999996</v>
      </c>
      <c r="R65" s="10">
        <f>+M65+Q65</f>
        <v>403.2</v>
      </c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spans="1:33" ht="21.75" customHeight="1" x14ac:dyDescent="0.3">
      <c r="A66" s="12" t="s">
        <v>79</v>
      </c>
      <c r="B66" s="130" t="s">
        <v>17</v>
      </c>
      <c r="C66" s="131"/>
      <c r="D66" s="132"/>
      <c r="E66" s="10">
        <v>200</v>
      </c>
      <c r="F66" s="10">
        <v>200</v>
      </c>
      <c r="G66" s="10">
        <v>200</v>
      </c>
      <c r="H66" s="10">
        <f>SUM(E66:G66)</f>
        <v>600</v>
      </c>
      <c r="I66" s="10"/>
      <c r="J66" s="10"/>
      <c r="K66" s="10"/>
      <c r="L66" s="10">
        <f t="shared" si="101"/>
        <v>0</v>
      </c>
      <c r="M66" s="10">
        <f>+H66+L66</f>
        <v>600</v>
      </c>
      <c r="N66" s="11">
        <f>+M66/M$82</f>
        <v>4.3446777697320783E-2</v>
      </c>
      <c r="O66" s="10">
        <f>+H66*0.12</f>
        <v>72</v>
      </c>
      <c r="P66" s="10">
        <f>+L66*0.12</f>
        <v>0</v>
      </c>
      <c r="Q66" s="10">
        <f>SUM(O66:P66)</f>
        <v>72</v>
      </c>
      <c r="R66" s="10">
        <f>+M66+Q66</f>
        <v>672</v>
      </c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spans="1:33" ht="21.75" customHeight="1" x14ac:dyDescent="0.3">
      <c r="A67" s="12" t="s">
        <v>80</v>
      </c>
      <c r="B67" s="133" t="s">
        <v>18</v>
      </c>
      <c r="C67" s="134"/>
      <c r="D67" s="135"/>
      <c r="E67" s="10">
        <v>100</v>
      </c>
      <c r="F67" s="10">
        <v>100</v>
      </c>
      <c r="G67" s="10">
        <v>100</v>
      </c>
      <c r="H67" s="10">
        <f>SUM(E67:G67)</f>
        <v>300</v>
      </c>
      <c r="I67" s="10"/>
      <c r="J67" s="10"/>
      <c r="K67" s="10"/>
      <c r="L67" s="10">
        <f t="shared" si="101"/>
        <v>0</v>
      </c>
      <c r="M67" s="10">
        <f>+H67+L67</f>
        <v>300</v>
      </c>
      <c r="N67" s="11">
        <f>+M67/M$82</f>
        <v>2.1723388848660392E-2</v>
      </c>
      <c r="O67" s="10">
        <f>+H67*0.12</f>
        <v>36</v>
      </c>
      <c r="P67" s="10">
        <f>+L67*0.12</f>
        <v>0</v>
      </c>
      <c r="Q67" s="10">
        <f>SUM(O67:P67)</f>
        <v>36</v>
      </c>
      <c r="R67" s="10">
        <f>+M67+Q67</f>
        <v>336</v>
      </c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spans="1:33" ht="21.75" customHeight="1" x14ac:dyDescent="0.3">
      <c r="A68" s="75" t="s">
        <v>117</v>
      </c>
      <c r="B68" s="148" t="s">
        <v>119</v>
      </c>
      <c r="C68" s="149"/>
      <c r="D68" s="150"/>
      <c r="E68" s="72">
        <f>SUM(E69:E72)</f>
        <v>0</v>
      </c>
      <c r="F68" s="72">
        <f t="shared" ref="F68:H68" si="102">SUM(F69:F72)</f>
        <v>0</v>
      </c>
      <c r="G68" s="72">
        <f t="shared" si="102"/>
        <v>0</v>
      </c>
      <c r="H68" s="72">
        <f t="shared" si="102"/>
        <v>0</v>
      </c>
      <c r="I68" s="72">
        <f>SUM(I69:I72)</f>
        <v>400</v>
      </c>
      <c r="J68" s="72">
        <f t="shared" ref="J68" si="103">SUM(J69:J72)</f>
        <v>400</v>
      </c>
      <c r="K68" s="72">
        <f t="shared" ref="K68" si="104">SUM(K69:K72)</f>
        <v>400</v>
      </c>
      <c r="L68" s="72">
        <f t="shared" ref="L68:R68" si="105">SUM(L69:L72)</f>
        <v>1200</v>
      </c>
      <c r="M68" s="72">
        <f t="shared" si="105"/>
        <v>1200</v>
      </c>
      <c r="N68" s="73">
        <f>+M68/$M$82</f>
        <v>8.6893555394641567E-2</v>
      </c>
      <c r="O68" s="72">
        <f t="shared" si="105"/>
        <v>0</v>
      </c>
      <c r="P68" s="72">
        <f t="shared" si="105"/>
        <v>144</v>
      </c>
      <c r="Q68" s="72">
        <f>SUM(Q69:Q72)</f>
        <v>144</v>
      </c>
      <c r="R68" s="72">
        <f t="shared" si="105"/>
        <v>1344</v>
      </c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spans="1:33" ht="21.75" customHeight="1" x14ac:dyDescent="0.3">
      <c r="A69" s="45" t="s">
        <v>81</v>
      </c>
      <c r="B69" s="133" t="s">
        <v>94</v>
      </c>
      <c r="C69" s="134"/>
      <c r="D69" s="135"/>
      <c r="E69" s="10"/>
      <c r="F69" s="10"/>
      <c r="G69" s="10"/>
      <c r="H69" s="10">
        <f>SUM(E69:G69)</f>
        <v>0</v>
      </c>
      <c r="I69" s="10">
        <v>100</v>
      </c>
      <c r="J69" s="10">
        <v>100</v>
      </c>
      <c r="K69" s="10">
        <v>100</v>
      </c>
      <c r="L69" s="10">
        <f t="shared" ref="L69:L72" si="106">SUM(I69:K69)</f>
        <v>300</v>
      </c>
      <c r="M69" s="10">
        <f>+H69+L69</f>
        <v>300</v>
      </c>
      <c r="N69" s="11">
        <f>+M69/M$82</f>
        <v>2.1723388848660392E-2</v>
      </c>
      <c r="O69" s="10">
        <f>+H69*0.12</f>
        <v>0</v>
      </c>
      <c r="P69" s="10">
        <f>+L69*0.12</f>
        <v>36</v>
      </c>
      <c r="Q69" s="10">
        <f>SUM(O69:P69)</f>
        <v>36</v>
      </c>
      <c r="R69" s="10">
        <f>+M69+Q69</f>
        <v>336</v>
      </c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spans="1:33" ht="21.75" customHeight="1" x14ac:dyDescent="0.3">
      <c r="A70" s="45" t="s">
        <v>82</v>
      </c>
      <c r="B70" s="55" t="s">
        <v>93</v>
      </c>
      <c r="C70" s="56"/>
      <c r="D70" s="57"/>
      <c r="E70" s="10"/>
      <c r="F70" s="10"/>
      <c r="G70" s="10"/>
      <c r="H70" s="10">
        <f>SUM(E70:G70)</f>
        <v>0</v>
      </c>
      <c r="I70" s="10">
        <v>100</v>
      </c>
      <c r="J70" s="10">
        <v>100</v>
      </c>
      <c r="K70" s="10">
        <v>100</v>
      </c>
      <c r="L70" s="10">
        <f t="shared" si="106"/>
        <v>300</v>
      </c>
      <c r="M70" s="10">
        <f>+H70+L70</f>
        <v>300</v>
      </c>
      <c r="N70" s="11">
        <f>+M70/M$82</f>
        <v>2.1723388848660392E-2</v>
      </c>
      <c r="O70" s="10">
        <f>+H70*0.12</f>
        <v>0</v>
      </c>
      <c r="P70" s="10">
        <f>+L70*0.12</f>
        <v>36</v>
      </c>
      <c r="Q70" s="10">
        <f>SUM(O70:P70)</f>
        <v>36</v>
      </c>
      <c r="R70" s="10">
        <f>+M70+Q70</f>
        <v>336</v>
      </c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spans="1:33" ht="21.75" customHeight="1" x14ac:dyDescent="0.3">
      <c r="A71" s="45" t="s">
        <v>97</v>
      </c>
      <c r="B71" s="55" t="s">
        <v>96</v>
      </c>
      <c r="C71" s="56"/>
      <c r="D71" s="57"/>
      <c r="E71" s="10"/>
      <c r="F71" s="10"/>
      <c r="G71" s="10"/>
      <c r="H71" s="10">
        <f>SUM(E71:G71)</f>
        <v>0</v>
      </c>
      <c r="I71" s="10">
        <v>100</v>
      </c>
      <c r="J71" s="10">
        <v>100</v>
      </c>
      <c r="K71" s="10">
        <v>100</v>
      </c>
      <c r="L71" s="10">
        <f t="shared" si="106"/>
        <v>300</v>
      </c>
      <c r="M71" s="10">
        <f>+H71+L71</f>
        <v>300</v>
      </c>
      <c r="N71" s="11">
        <f>+M71/M$82</f>
        <v>2.1723388848660392E-2</v>
      </c>
      <c r="O71" s="10">
        <f>+H71*0.12</f>
        <v>0</v>
      </c>
      <c r="P71" s="10">
        <f>+L71*0.12</f>
        <v>36</v>
      </c>
      <c r="Q71" s="10">
        <f>SUM(O71:P71)</f>
        <v>36</v>
      </c>
      <c r="R71" s="10">
        <f>+M71+Q71</f>
        <v>336</v>
      </c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spans="1:33" ht="21.75" customHeight="1" x14ac:dyDescent="0.3">
      <c r="A72" s="45" t="s">
        <v>98</v>
      </c>
      <c r="B72" s="133" t="s">
        <v>95</v>
      </c>
      <c r="C72" s="134"/>
      <c r="D72" s="135"/>
      <c r="E72" s="10"/>
      <c r="F72" s="10"/>
      <c r="G72" s="10"/>
      <c r="H72" s="10">
        <f>SUM(E72:G72)</f>
        <v>0</v>
      </c>
      <c r="I72" s="10">
        <v>100</v>
      </c>
      <c r="J72" s="10">
        <v>100</v>
      </c>
      <c r="K72" s="10">
        <v>100</v>
      </c>
      <c r="L72" s="10">
        <f t="shared" si="106"/>
        <v>300</v>
      </c>
      <c r="M72" s="10">
        <f>+H72+L72</f>
        <v>300</v>
      </c>
      <c r="N72" s="11">
        <f>+M72/M$82</f>
        <v>2.1723388848660392E-2</v>
      </c>
      <c r="O72" s="10">
        <f>+H72*0.12</f>
        <v>0</v>
      </c>
      <c r="P72" s="10">
        <f>+L72*0.12</f>
        <v>36</v>
      </c>
      <c r="Q72" s="10">
        <f>SUM(O72:P72)</f>
        <v>36</v>
      </c>
      <c r="R72" s="10">
        <f>+M72+Q72</f>
        <v>336</v>
      </c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spans="1:33" ht="21.75" customHeight="1" x14ac:dyDescent="0.3">
      <c r="A73" s="75" t="s">
        <v>116</v>
      </c>
      <c r="B73" s="148" t="s">
        <v>103</v>
      </c>
      <c r="C73" s="149"/>
      <c r="D73" s="150"/>
      <c r="E73" s="72">
        <f>SUM(E74:E75)</f>
        <v>170</v>
      </c>
      <c r="F73" s="72">
        <f t="shared" ref="F73:H73" si="107">SUM(F74:F75)</f>
        <v>190</v>
      </c>
      <c r="G73" s="72">
        <f t="shared" si="107"/>
        <v>190</v>
      </c>
      <c r="H73" s="72">
        <f t="shared" si="107"/>
        <v>550</v>
      </c>
      <c r="I73" s="72">
        <f>SUM(I74:I75)</f>
        <v>0</v>
      </c>
      <c r="J73" s="72">
        <f t="shared" ref="J73" si="108">SUM(J74:J75)</f>
        <v>0</v>
      </c>
      <c r="K73" s="72">
        <f t="shared" ref="K73" si="109">SUM(K74:K75)</f>
        <v>0</v>
      </c>
      <c r="L73" s="72">
        <f t="shared" ref="L73:R73" si="110">SUM(L74:L75)</f>
        <v>0</v>
      </c>
      <c r="M73" s="72">
        <f t="shared" si="110"/>
        <v>550</v>
      </c>
      <c r="N73" s="73">
        <f>+M73/M82</f>
        <v>3.9826212889210719E-2</v>
      </c>
      <c r="O73" s="72">
        <f t="shared" si="110"/>
        <v>66</v>
      </c>
      <c r="P73" s="72">
        <f t="shared" si="110"/>
        <v>0</v>
      </c>
      <c r="Q73" s="72">
        <f>SUM(Q74:Q75)</f>
        <v>66</v>
      </c>
      <c r="R73" s="72">
        <f t="shared" si="110"/>
        <v>616</v>
      </c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spans="1:33" ht="21.75" customHeight="1" x14ac:dyDescent="0.3">
      <c r="A74" s="45" t="s">
        <v>101</v>
      </c>
      <c r="B74" s="133" t="s">
        <v>23</v>
      </c>
      <c r="C74" s="134"/>
      <c r="D74" s="135"/>
      <c r="E74" s="10">
        <v>150</v>
      </c>
      <c r="F74" s="10">
        <v>150</v>
      </c>
      <c r="G74" s="10">
        <v>150</v>
      </c>
      <c r="H74" s="10">
        <f>SUM(E74:G74)</f>
        <v>450</v>
      </c>
      <c r="I74" s="10"/>
      <c r="J74" s="10"/>
      <c r="K74" s="10"/>
      <c r="L74" s="10">
        <f t="shared" ref="L74:L75" si="111">SUM(I74:K74)</f>
        <v>0</v>
      </c>
      <c r="M74" s="10">
        <f>+H74+L74</f>
        <v>450</v>
      </c>
      <c r="N74" s="11">
        <f>+M74/M$82</f>
        <v>3.2585083272990589E-2</v>
      </c>
      <c r="O74" s="10">
        <f>+H74*0.12</f>
        <v>54</v>
      </c>
      <c r="P74" s="10">
        <f>+L74*0.12</f>
        <v>0</v>
      </c>
      <c r="Q74" s="10">
        <f>SUM(O74:P74)</f>
        <v>54</v>
      </c>
      <c r="R74" s="10">
        <f>+M74+Q74</f>
        <v>504</v>
      </c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spans="1:33" ht="21.75" customHeight="1" x14ac:dyDescent="0.3">
      <c r="A75" s="45" t="s">
        <v>102</v>
      </c>
      <c r="B75" s="133" t="s">
        <v>24</v>
      </c>
      <c r="C75" s="134"/>
      <c r="D75" s="135"/>
      <c r="E75" s="10">
        <v>20</v>
      </c>
      <c r="F75" s="10">
        <v>40</v>
      </c>
      <c r="G75" s="10">
        <v>40</v>
      </c>
      <c r="H75" s="10">
        <f>SUM(E75:G75)</f>
        <v>100</v>
      </c>
      <c r="I75" s="10"/>
      <c r="J75" s="10"/>
      <c r="K75" s="10"/>
      <c r="L75" s="10">
        <f t="shared" si="111"/>
        <v>0</v>
      </c>
      <c r="M75" s="10">
        <f>+H75+L75</f>
        <v>100</v>
      </c>
      <c r="N75" s="11">
        <f>+M75/M$82</f>
        <v>7.2411296162201303E-3</v>
      </c>
      <c r="O75" s="10">
        <f>+H75*0.12</f>
        <v>12</v>
      </c>
      <c r="P75" s="10">
        <f>+L75*0.12</f>
        <v>0</v>
      </c>
      <c r="Q75" s="10">
        <f>SUM(O75:P75)</f>
        <v>12</v>
      </c>
      <c r="R75" s="10">
        <f>+M75+Q75</f>
        <v>112</v>
      </c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spans="1:33" ht="21.75" customHeight="1" x14ac:dyDescent="0.3">
      <c r="A76" s="76">
        <v>4</v>
      </c>
      <c r="B76" s="116" t="s">
        <v>104</v>
      </c>
      <c r="C76" s="117"/>
      <c r="D76" s="118"/>
      <c r="E76" s="68">
        <f>+E77</f>
        <v>200</v>
      </c>
      <c r="F76" s="68">
        <f t="shared" ref="F76:H76" si="112">+F77</f>
        <v>200</v>
      </c>
      <c r="G76" s="68">
        <f t="shared" si="112"/>
        <v>200</v>
      </c>
      <c r="H76" s="68">
        <f t="shared" si="112"/>
        <v>600</v>
      </c>
      <c r="I76" s="68">
        <f>+I77</f>
        <v>0</v>
      </c>
      <c r="J76" s="68">
        <f t="shared" ref="J76" si="113">+J77</f>
        <v>0</v>
      </c>
      <c r="K76" s="68">
        <f t="shared" ref="K76" si="114">+K77</f>
        <v>0</v>
      </c>
      <c r="L76" s="68">
        <f t="shared" ref="L76:R76" si="115">+L77</f>
        <v>0</v>
      </c>
      <c r="M76" s="68">
        <f t="shared" si="115"/>
        <v>600</v>
      </c>
      <c r="N76" s="74">
        <f>+M76/$M$82</f>
        <v>4.3446777697320783E-2</v>
      </c>
      <c r="O76" s="68">
        <f t="shared" si="115"/>
        <v>72</v>
      </c>
      <c r="P76" s="68">
        <f t="shared" si="115"/>
        <v>0</v>
      </c>
      <c r="Q76" s="68">
        <f>+Q77</f>
        <v>72</v>
      </c>
      <c r="R76" s="68">
        <f t="shared" si="115"/>
        <v>672</v>
      </c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spans="1:33" ht="21.75" customHeight="1" x14ac:dyDescent="0.3">
      <c r="A77" s="75" t="s">
        <v>115</v>
      </c>
      <c r="B77" s="148" t="s">
        <v>104</v>
      </c>
      <c r="C77" s="149"/>
      <c r="D77" s="150"/>
      <c r="E77" s="72">
        <f t="shared" ref="E77:M77" si="116">SUM(E78:E81)</f>
        <v>200</v>
      </c>
      <c r="F77" s="72">
        <f t="shared" si="116"/>
        <v>200</v>
      </c>
      <c r="G77" s="72">
        <f t="shared" si="116"/>
        <v>200</v>
      </c>
      <c r="H77" s="72">
        <f t="shared" si="116"/>
        <v>600</v>
      </c>
      <c r="I77" s="72">
        <f t="shared" si="116"/>
        <v>0</v>
      </c>
      <c r="J77" s="72">
        <f t="shared" si="116"/>
        <v>0</v>
      </c>
      <c r="K77" s="72">
        <f t="shared" si="116"/>
        <v>0</v>
      </c>
      <c r="L77" s="72">
        <f t="shared" si="116"/>
        <v>0</v>
      </c>
      <c r="M77" s="72">
        <f t="shared" si="116"/>
        <v>600</v>
      </c>
      <c r="N77" s="73">
        <f>+M77/$M$82</f>
        <v>4.3446777697320783E-2</v>
      </c>
      <c r="O77" s="72">
        <f>SUM(O78:O81)</f>
        <v>72</v>
      </c>
      <c r="P77" s="72">
        <f>SUM(P78:P81)</f>
        <v>0</v>
      </c>
      <c r="Q77" s="72">
        <f>SUM(Q78:Q81)</f>
        <v>72</v>
      </c>
      <c r="R77" s="72">
        <f>SUM(R78:R81)</f>
        <v>672</v>
      </c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spans="1:33" ht="21.75" customHeight="1" x14ac:dyDescent="0.3">
      <c r="A78" s="13" t="s">
        <v>83</v>
      </c>
      <c r="B78" s="127" t="s">
        <v>19</v>
      </c>
      <c r="C78" s="128"/>
      <c r="D78" s="129"/>
      <c r="E78" s="10">
        <v>50</v>
      </c>
      <c r="F78" s="10">
        <v>50</v>
      </c>
      <c r="G78" s="10">
        <v>50</v>
      </c>
      <c r="H78" s="10">
        <f>SUM(E78:G78)</f>
        <v>150</v>
      </c>
      <c r="I78" s="10"/>
      <c r="J78" s="10"/>
      <c r="K78" s="10"/>
      <c r="L78" s="10">
        <f t="shared" ref="L78:L81" si="117">SUM(I78:K78)</f>
        <v>0</v>
      </c>
      <c r="M78" s="10">
        <f>+H78+L78</f>
        <v>150</v>
      </c>
      <c r="N78" s="11">
        <f>+M78/M$82</f>
        <v>1.0861694424330196E-2</v>
      </c>
      <c r="O78" s="10">
        <f>+H78*0.12</f>
        <v>18</v>
      </c>
      <c r="P78" s="10">
        <f>+L78*0.12</f>
        <v>0</v>
      </c>
      <c r="Q78" s="10">
        <f>SUM(O78:P78)</f>
        <v>18</v>
      </c>
      <c r="R78" s="10">
        <f>+M78+Q78</f>
        <v>168</v>
      </c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spans="1:33" ht="21.75" customHeight="1" x14ac:dyDescent="0.3">
      <c r="A79" s="13" t="s">
        <v>84</v>
      </c>
      <c r="B79" s="127" t="s">
        <v>20</v>
      </c>
      <c r="C79" s="128"/>
      <c r="D79" s="129"/>
      <c r="E79" s="10">
        <v>50</v>
      </c>
      <c r="F79" s="10">
        <v>50</v>
      </c>
      <c r="G79" s="10">
        <v>50</v>
      </c>
      <c r="H79" s="10">
        <f>SUM(E79:G79)</f>
        <v>150</v>
      </c>
      <c r="I79" s="10"/>
      <c r="J79" s="10"/>
      <c r="K79" s="10"/>
      <c r="L79" s="10">
        <f t="shared" si="117"/>
        <v>0</v>
      </c>
      <c r="M79" s="10">
        <f>+H79+L79</f>
        <v>150</v>
      </c>
      <c r="N79" s="11">
        <f>+M79/M$82</f>
        <v>1.0861694424330196E-2</v>
      </c>
      <c r="O79" s="10">
        <f>+H79*0.12</f>
        <v>18</v>
      </c>
      <c r="P79" s="10">
        <f>+L79*0.12</f>
        <v>0</v>
      </c>
      <c r="Q79" s="10">
        <f>SUM(O79:P79)</f>
        <v>18</v>
      </c>
      <c r="R79" s="10">
        <f>+M79+Q79</f>
        <v>168</v>
      </c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spans="1:33" ht="21.75" customHeight="1" x14ac:dyDescent="0.3">
      <c r="A80" s="13" t="s">
        <v>85</v>
      </c>
      <c r="B80" s="127" t="s">
        <v>21</v>
      </c>
      <c r="C80" s="128"/>
      <c r="D80" s="129"/>
      <c r="E80" s="10">
        <v>50</v>
      </c>
      <c r="F80" s="10">
        <v>50</v>
      </c>
      <c r="G80" s="10">
        <v>50</v>
      </c>
      <c r="H80" s="10">
        <f>SUM(E80:G80)</f>
        <v>150</v>
      </c>
      <c r="I80" s="10"/>
      <c r="J80" s="10"/>
      <c r="K80" s="10"/>
      <c r="L80" s="10">
        <f t="shared" si="117"/>
        <v>0</v>
      </c>
      <c r="M80" s="10">
        <f>+H80+L80</f>
        <v>150</v>
      </c>
      <c r="N80" s="11">
        <f>+M80/M$82</f>
        <v>1.0861694424330196E-2</v>
      </c>
      <c r="O80" s="10">
        <f>+H80*0.12</f>
        <v>18</v>
      </c>
      <c r="P80" s="10">
        <f>+L80*0.12</f>
        <v>0</v>
      </c>
      <c r="Q80" s="10">
        <f t="shared" ref="Q80" si="118">SUM(O80:P80)</f>
        <v>18</v>
      </c>
      <c r="R80" s="10">
        <f>+M80+Q80</f>
        <v>168</v>
      </c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spans="1:33" ht="21.75" customHeight="1" x14ac:dyDescent="0.3">
      <c r="A81" s="13" t="s">
        <v>86</v>
      </c>
      <c r="B81" s="127" t="s">
        <v>22</v>
      </c>
      <c r="C81" s="128"/>
      <c r="D81" s="129"/>
      <c r="E81" s="10">
        <v>50</v>
      </c>
      <c r="F81" s="10">
        <v>50</v>
      </c>
      <c r="G81" s="10">
        <v>50</v>
      </c>
      <c r="H81" s="10">
        <f>SUM(E81:G81)</f>
        <v>150</v>
      </c>
      <c r="I81" s="10"/>
      <c r="J81" s="10"/>
      <c r="K81" s="10"/>
      <c r="L81" s="10">
        <f t="shared" si="117"/>
        <v>0</v>
      </c>
      <c r="M81" s="10">
        <f>+H81+L81</f>
        <v>150</v>
      </c>
      <c r="N81" s="11">
        <f>+M81/M$82</f>
        <v>1.0861694424330196E-2</v>
      </c>
      <c r="O81" s="10">
        <f>+H81*0.12</f>
        <v>18</v>
      </c>
      <c r="P81" s="10">
        <f>+L81*0.12</f>
        <v>0</v>
      </c>
      <c r="Q81" s="10">
        <f>SUM(O81:P81)</f>
        <v>18</v>
      </c>
      <c r="R81" s="10">
        <f>+M81+Q81</f>
        <v>168</v>
      </c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spans="1:33" ht="21.75" customHeight="1" x14ac:dyDescent="0.3">
      <c r="A82" s="151" t="s">
        <v>12</v>
      </c>
      <c r="B82" s="152"/>
      <c r="C82" s="152"/>
      <c r="D82" s="153"/>
      <c r="E82" s="14">
        <f t="shared" ref="E82:P82" si="119">+E8+E35+E62+E76</f>
        <v>3190</v>
      </c>
      <c r="F82" s="14">
        <f t="shared" si="119"/>
        <v>3210</v>
      </c>
      <c r="G82" s="14">
        <f t="shared" si="119"/>
        <v>3210</v>
      </c>
      <c r="H82" s="14">
        <f t="shared" si="119"/>
        <v>9610</v>
      </c>
      <c r="I82" s="14">
        <f t="shared" si="119"/>
        <v>1400</v>
      </c>
      <c r="J82" s="14">
        <f t="shared" si="119"/>
        <v>1400</v>
      </c>
      <c r="K82" s="14">
        <f t="shared" si="119"/>
        <v>1400</v>
      </c>
      <c r="L82" s="14">
        <f t="shared" si="119"/>
        <v>4200</v>
      </c>
      <c r="M82" s="14">
        <f t="shared" si="119"/>
        <v>13810</v>
      </c>
      <c r="N82" s="79">
        <f t="shared" si="119"/>
        <v>1</v>
      </c>
      <c r="O82" s="14">
        <f t="shared" si="119"/>
        <v>1153.2</v>
      </c>
      <c r="P82" s="14">
        <f t="shared" si="119"/>
        <v>504</v>
      </c>
      <c r="Q82" s="14">
        <f>+Q8+Q35+Q62+Q76</f>
        <v>1657.2</v>
      </c>
      <c r="R82" s="14">
        <f>+R8+R35+R62+R76</f>
        <v>15467.2</v>
      </c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spans="1:33" ht="21.75" customHeight="1" x14ac:dyDescent="0.3">
      <c r="A83" s="15"/>
      <c r="B83" s="125"/>
      <c r="C83" s="125"/>
      <c r="D83" s="125"/>
      <c r="E83" s="16"/>
      <c r="F83" s="16"/>
      <c r="G83" s="16"/>
      <c r="H83" s="16"/>
      <c r="I83" s="16"/>
      <c r="J83" s="16"/>
      <c r="K83" s="16"/>
      <c r="L83" s="16"/>
      <c r="M83" s="16"/>
      <c r="N83" s="17"/>
      <c r="O83" s="98"/>
      <c r="P83" s="98"/>
      <c r="Q83" s="16"/>
      <c r="R83" s="18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spans="1:33" ht="21.75" customHeight="1" x14ac:dyDescent="0.3">
      <c r="A84" s="126" t="s">
        <v>25</v>
      </c>
      <c r="B84" s="126"/>
      <c r="C84" s="126"/>
      <c r="D84" s="126"/>
      <c r="E84" s="99">
        <f>+E82/M82</f>
        <v>0.23099203475742217</v>
      </c>
      <c r="F84" s="99">
        <f>+F82/M82</f>
        <v>0.23244026068066617</v>
      </c>
      <c r="G84" s="99">
        <f>+G82/M82</f>
        <v>0.23244026068066617</v>
      </c>
      <c r="H84" s="99">
        <f>+H82/$M$82</f>
        <v>0.69587255611875454</v>
      </c>
      <c r="I84" s="99">
        <f>+I82/M82</f>
        <v>0.10137581462708183</v>
      </c>
      <c r="J84" s="99">
        <f>+J82/M82</f>
        <v>0.10137581462708183</v>
      </c>
      <c r="K84" s="99">
        <f>+K82/M82</f>
        <v>0.10137581462708183</v>
      </c>
      <c r="L84" s="99">
        <f>+L82/M82</f>
        <v>0.30412744388124546</v>
      </c>
      <c r="M84" s="100">
        <f>+H84+L84</f>
        <v>1</v>
      </c>
      <c r="N84" s="19"/>
      <c r="O84" s="16"/>
      <c r="P84" s="19"/>
      <c r="Q84" s="16"/>
      <c r="R84" s="18"/>
      <c r="S84" s="20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spans="1:33" ht="21.75" customHeight="1" x14ac:dyDescent="0.3">
      <c r="A85" s="143" t="s">
        <v>105</v>
      </c>
      <c r="B85" s="143"/>
      <c r="C85" s="143"/>
      <c r="D85" s="143"/>
      <c r="E85" s="77"/>
      <c r="F85" s="77"/>
      <c r="G85" s="77"/>
      <c r="H85" s="67">
        <f>+(H82+O82)/R82</f>
        <v>0.69587255611875454</v>
      </c>
      <c r="I85" s="77"/>
      <c r="J85" s="77"/>
      <c r="K85" s="77"/>
      <c r="L85" s="77">
        <f>(L82+P82)/R82</f>
        <v>0.30412744388124546</v>
      </c>
      <c r="M85" s="84">
        <f>+H85+L85</f>
        <v>1</v>
      </c>
      <c r="N85" s="95"/>
      <c r="O85" s="19"/>
      <c r="P85" s="19"/>
      <c r="Q85" s="16"/>
      <c r="R85" s="18"/>
      <c r="S85" s="20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spans="1:33" ht="21.75" customHeight="1" x14ac:dyDescent="0.3">
      <c r="A86" s="46"/>
      <c r="B86" s="46"/>
      <c r="C86" s="46"/>
      <c r="D86" s="46"/>
      <c r="E86" s="47"/>
      <c r="F86" s="47"/>
      <c r="G86" s="47"/>
      <c r="H86" s="47"/>
      <c r="I86" s="47"/>
      <c r="J86" s="47"/>
      <c r="K86" s="47"/>
      <c r="L86" s="47"/>
      <c r="M86" s="48"/>
      <c r="N86" s="95"/>
      <c r="O86" s="19"/>
      <c r="P86" s="21"/>
      <c r="Q86" s="21"/>
      <c r="R86" s="44"/>
      <c r="S86" s="20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spans="1:33" ht="21.75" customHeight="1" x14ac:dyDescent="0.3">
      <c r="A87" s="126" t="s">
        <v>26</v>
      </c>
      <c r="B87" s="126"/>
      <c r="C87" s="126"/>
      <c r="D87" s="126"/>
      <c r="E87" s="85">
        <f>+(H76+O76)/(H82+O82)</f>
        <v>6.2434963579604576E-2</v>
      </c>
      <c r="F87" s="53" t="s">
        <v>129</v>
      </c>
      <c r="G87" s="54"/>
      <c r="H87" s="54"/>
      <c r="I87" s="54"/>
      <c r="J87" s="54"/>
      <c r="K87" s="54"/>
      <c r="L87" s="54"/>
      <c r="M87" s="54"/>
      <c r="N87" s="54"/>
      <c r="O87" s="78"/>
      <c r="P87" s="19"/>
      <c r="Q87" s="19"/>
      <c r="R87" s="44"/>
      <c r="S87" s="22"/>
      <c r="T87" s="22"/>
      <c r="U87" s="22"/>
    </row>
    <row r="88" spans="1:33" ht="21.75" customHeight="1" x14ac:dyDescent="0.3">
      <c r="A88" s="142" t="s">
        <v>27</v>
      </c>
      <c r="B88" s="142"/>
      <c r="C88" s="142"/>
      <c r="D88" s="142"/>
      <c r="E88" s="84">
        <f>+(H74+O74)/(H82+O82)</f>
        <v>4.6826222684703434E-2</v>
      </c>
      <c r="F88" s="53" t="s">
        <v>130</v>
      </c>
      <c r="G88" s="54"/>
      <c r="H88" s="54"/>
      <c r="I88" s="54"/>
      <c r="J88" s="54"/>
      <c r="K88" s="54"/>
      <c r="L88" s="54"/>
      <c r="M88" s="54"/>
      <c r="N88" s="54"/>
      <c r="O88" s="78"/>
      <c r="P88" s="54"/>
      <c r="Q88" s="78"/>
      <c r="R88" s="44"/>
      <c r="S88" s="22"/>
      <c r="T88" s="22"/>
      <c r="U88" s="22"/>
    </row>
    <row r="89" spans="1:33" ht="21.75" customHeight="1" x14ac:dyDescent="0.3">
      <c r="A89" s="147" t="s">
        <v>28</v>
      </c>
      <c r="B89" s="147"/>
      <c r="C89" s="147"/>
      <c r="D89" s="147"/>
      <c r="E89" s="49">
        <f>+(H75+O75)/(H82+O82)</f>
        <v>1.040582726326743E-2</v>
      </c>
      <c r="F89" s="53" t="s">
        <v>131</v>
      </c>
      <c r="G89" s="54"/>
      <c r="H89" s="54"/>
      <c r="I89" s="54"/>
      <c r="J89" s="54"/>
      <c r="K89" s="54"/>
      <c r="L89" s="54"/>
      <c r="M89" s="54"/>
      <c r="N89" s="54"/>
      <c r="O89" s="78"/>
      <c r="P89" s="54"/>
      <c r="Q89" s="78"/>
      <c r="R89" s="44"/>
      <c r="S89" s="22"/>
      <c r="T89" s="22"/>
      <c r="U89" s="22"/>
    </row>
    <row r="90" spans="1:33" ht="21.75" customHeight="1" x14ac:dyDescent="0.3">
      <c r="A90" s="142" t="s">
        <v>114</v>
      </c>
      <c r="B90" s="142"/>
      <c r="C90" s="142"/>
      <c r="D90" s="142"/>
      <c r="E90" s="84">
        <f>+(H63+O63)/(H82+O82)</f>
        <v>0.19354838709677416</v>
      </c>
      <c r="F90" s="83" t="s">
        <v>132</v>
      </c>
      <c r="G90" s="47"/>
      <c r="H90" s="47"/>
      <c r="I90" s="47"/>
      <c r="J90" s="24"/>
      <c r="K90" s="24"/>
      <c r="L90" s="24"/>
      <c r="M90" s="24"/>
      <c r="N90" s="24"/>
      <c r="O90" s="24"/>
      <c r="P90" s="24"/>
      <c r="Q90" s="24"/>
      <c r="R90" s="44"/>
      <c r="S90" s="22"/>
      <c r="T90" s="22"/>
      <c r="U90" s="22"/>
    </row>
    <row r="91" spans="1:33" ht="21.75" customHeight="1" x14ac:dyDescent="0.3">
      <c r="A91" s="50"/>
      <c r="B91" s="46"/>
      <c r="C91" s="46"/>
      <c r="D91" s="46"/>
      <c r="E91" s="47"/>
      <c r="F91" s="47"/>
      <c r="G91" s="47"/>
      <c r="H91" s="47"/>
      <c r="I91" s="144"/>
      <c r="J91" s="144"/>
      <c r="K91" s="144"/>
      <c r="L91" s="144"/>
      <c r="M91" s="144"/>
      <c r="N91" s="24"/>
      <c r="O91" s="24"/>
      <c r="P91" s="24"/>
      <c r="Q91" s="24"/>
      <c r="R91" s="25"/>
      <c r="S91" s="22"/>
      <c r="T91" s="22"/>
      <c r="U91" s="22"/>
    </row>
    <row r="92" spans="1:33" ht="21.75" customHeight="1" x14ac:dyDescent="0.3">
      <c r="A92" s="50"/>
      <c r="B92" s="46"/>
      <c r="C92" s="46"/>
      <c r="D92" s="46"/>
      <c r="E92" s="47"/>
      <c r="F92" s="47"/>
      <c r="G92" s="47"/>
      <c r="H92" s="47"/>
      <c r="I92" s="144"/>
      <c r="J92" s="144"/>
      <c r="K92" s="144"/>
      <c r="L92" s="144"/>
      <c r="M92" s="144"/>
      <c r="N92" s="24"/>
      <c r="O92" s="24"/>
      <c r="P92" s="24"/>
      <c r="Q92" s="24"/>
      <c r="R92" s="25"/>
      <c r="S92" s="22"/>
      <c r="T92" s="22"/>
      <c r="U92" s="22"/>
    </row>
    <row r="93" spans="1:33" ht="21.75" customHeight="1" x14ac:dyDescent="0.3">
      <c r="A93" s="50"/>
      <c r="B93" s="46"/>
      <c r="C93" s="46"/>
      <c r="D93" s="46"/>
      <c r="E93" s="47"/>
      <c r="F93" s="47"/>
      <c r="G93" s="47"/>
      <c r="H93" s="47"/>
      <c r="I93" s="144"/>
      <c r="J93" s="144"/>
      <c r="K93" s="144"/>
      <c r="L93" s="144"/>
      <c r="M93" s="144"/>
      <c r="N93" s="24"/>
      <c r="O93" s="24"/>
      <c r="P93" s="24"/>
      <c r="Q93" s="24"/>
      <c r="R93" s="25"/>
      <c r="S93" s="22"/>
      <c r="T93" s="22"/>
      <c r="U93" s="22"/>
    </row>
    <row r="94" spans="1:33" ht="21.75" customHeight="1" x14ac:dyDescent="0.3">
      <c r="A94" s="2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5"/>
      <c r="S94" s="22"/>
      <c r="T94" s="22"/>
      <c r="U94" s="22"/>
    </row>
    <row r="95" spans="1:33" ht="21.75" customHeight="1" x14ac:dyDescent="0.3">
      <c r="A95" s="26"/>
      <c r="B95" s="27"/>
      <c r="C95" s="27"/>
      <c r="D95" s="27"/>
      <c r="E95" s="24"/>
      <c r="F95" s="24"/>
      <c r="G95" s="24"/>
      <c r="H95" s="24"/>
      <c r="I95" s="24"/>
      <c r="J95" s="24"/>
      <c r="K95" s="24"/>
      <c r="L95" s="24"/>
      <c r="M95" s="24"/>
      <c r="N95" s="28"/>
      <c r="O95" s="28"/>
      <c r="P95" s="29"/>
      <c r="Q95" s="29"/>
      <c r="R95" s="30"/>
      <c r="S95" s="22"/>
      <c r="T95" s="22"/>
      <c r="U95" s="22"/>
    </row>
    <row r="96" spans="1:33" ht="21.75" customHeight="1" x14ac:dyDescent="0.3">
      <c r="A96" s="113" t="s">
        <v>8</v>
      </c>
      <c r="B96" s="114"/>
      <c r="C96" s="114"/>
      <c r="D96" s="31"/>
      <c r="E96" s="32"/>
      <c r="F96" s="32"/>
      <c r="G96" s="32"/>
      <c r="H96" s="32"/>
      <c r="I96" s="32"/>
      <c r="J96" s="24"/>
      <c r="K96" s="24"/>
      <c r="L96" s="24"/>
      <c r="M96" s="24"/>
      <c r="N96" s="157" t="s">
        <v>8</v>
      </c>
      <c r="O96" s="157"/>
      <c r="P96" s="157"/>
      <c r="Q96" s="157"/>
      <c r="R96" s="160"/>
      <c r="S96" s="22"/>
      <c r="T96" s="22"/>
      <c r="U96" s="22"/>
    </row>
    <row r="97" spans="1:21" ht="21.75" customHeight="1" x14ac:dyDescent="0.3">
      <c r="A97" s="145" t="s">
        <v>7</v>
      </c>
      <c r="B97" s="146"/>
      <c r="C97" s="146"/>
      <c r="D97" s="32"/>
      <c r="E97" s="32"/>
      <c r="F97" s="32"/>
      <c r="G97" s="32"/>
      <c r="H97" s="32"/>
      <c r="I97" s="32"/>
      <c r="J97" s="24"/>
      <c r="K97" s="24"/>
      <c r="L97" s="24"/>
      <c r="M97" s="24"/>
      <c r="N97" s="161" t="s">
        <v>9</v>
      </c>
      <c r="O97" s="161"/>
      <c r="P97" s="161"/>
      <c r="Q97" s="161"/>
      <c r="R97" s="162"/>
      <c r="S97" s="22"/>
      <c r="T97" s="22"/>
      <c r="U97" s="22"/>
    </row>
    <row r="98" spans="1:21" ht="21.75" customHeight="1" x14ac:dyDescent="0.3">
      <c r="A98" s="33"/>
      <c r="B98" s="34"/>
      <c r="C98" s="34"/>
      <c r="D98" s="34"/>
      <c r="E98" s="16"/>
      <c r="F98" s="16"/>
      <c r="G98" s="16"/>
      <c r="H98" s="16"/>
      <c r="I98" s="16"/>
      <c r="J98" s="16"/>
      <c r="K98" s="16"/>
      <c r="L98" s="16"/>
      <c r="M98" s="24"/>
      <c r="N98" s="161"/>
      <c r="O98" s="161"/>
      <c r="P98" s="161"/>
      <c r="Q98" s="161"/>
      <c r="R98" s="162"/>
      <c r="S98" s="16"/>
      <c r="T98" s="16"/>
      <c r="U98" s="16"/>
    </row>
    <row r="99" spans="1:21" ht="21.75" customHeight="1" x14ac:dyDescent="0.3">
      <c r="A99" s="26"/>
      <c r="B99" s="27"/>
      <c r="C99" s="27"/>
      <c r="D99" s="27"/>
      <c r="E99" s="35"/>
      <c r="F99" s="35"/>
      <c r="G99" s="35"/>
      <c r="H99" s="35"/>
      <c r="I99" s="35"/>
      <c r="J99" s="36"/>
      <c r="K99" s="36"/>
      <c r="L99" s="36"/>
      <c r="M99" s="36"/>
      <c r="N99" s="36"/>
      <c r="O99" s="36"/>
      <c r="P99" s="36"/>
      <c r="Q99" s="36"/>
      <c r="R99" s="37"/>
      <c r="S99" s="36"/>
      <c r="T99" s="16"/>
      <c r="U99" s="16"/>
    </row>
    <row r="100" spans="1:21" ht="21.75" customHeight="1" x14ac:dyDescent="0.3">
      <c r="A100" s="26"/>
      <c r="B100" s="27"/>
      <c r="C100" s="27"/>
      <c r="D100" s="27"/>
      <c r="E100" s="35"/>
      <c r="F100" s="35"/>
      <c r="G100" s="35"/>
      <c r="H100" s="35"/>
      <c r="I100" s="35"/>
      <c r="J100" s="36"/>
      <c r="K100" s="36"/>
      <c r="L100" s="36"/>
      <c r="M100" s="36"/>
      <c r="N100" s="36"/>
      <c r="O100" s="36"/>
      <c r="P100" s="36"/>
      <c r="Q100" s="36"/>
      <c r="R100" s="37"/>
      <c r="S100" s="36"/>
      <c r="T100" s="16"/>
      <c r="U100" s="16"/>
    </row>
    <row r="101" spans="1:21" ht="21.75" customHeight="1" x14ac:dyDescent="0.3">
      <c r="A101" s="26"/>
      <c r="B101" s="27"/>
      <c r="C101" s="27"/>
      <c r="D101" s="27"/>
      <c r="E101" s="35"/>
      <c r="F101" s="35"/>
      <c r="G101" s="35"/>
      <c r="H101" s="35"/>
      <c r="I101" s="35"/>
      <c r="J101" s="36"/>
      <c r="K101" s="36"/>
      <c r="L101" s="36"/>
      <c r="M101" s="36"/>
      <c r="N101" s="36"/>
      <c r="O101" s="36"/>
      <c r="P101" s="36"/>
      <c r="Q101" s="36"/>
      <c r="R101" s="37"/>
      <c r="S101" s="36"/>
      <c r="T101" s="16"/>
      <c r="U101" s="16"/>
    </row>
    <row r="102" spans="1:21" ht="21.75" customHeight="1" x14ac:dyDescent="0.3">
      <c r="A102" s="26"/>
      <c r="B102" s="27"/>
      <c r="C102" s="27"/>
      <c r="D102" s="27"/>
      <c r="E102" s="35"/>
      <c r="F102" s="35"/>
      <c r="G102" s="35"/>
      <c r="H102" s="35"/>
      <c r="I102" s="35"/>
      <c r="J102" s="36"/>
      <c r="K102" s="36"/>
      <c r="L102" s="36"/>
      <c r="M102" s="36"/>
      <c r="N102" s="36"/>
      <c r="O102" s="36"/>
      <c r="P102" s="36"/>
      <c r="Q102" s="36"/>
      <c r="R102" s="37"/>
      <c r="S102" s="36"/>
      <c r="T102" s="16"/>
      <c r="U102" s="16"/>
    </row>
    <row r="103" spans="1:21" ht="21.75" customHeight="1" x14ac:dyDescent="0.3">
      <c r="A103" s="38"/>
      <c r="B103" s="31"/>
      <c r="C103" s="31"/>
      <c r="D103" s="31"/>
      <c r="E103" s="35"/>
      <c r="F103" s="35"/>
      <c r="G103" s="35"/>
      <c r="H103" s="35"/>
      <c r="I103" s="35"/>
      <c r="J103" s="36"/>
      <c r="K103" s="36"/>
      <c r="L103" s="36"/>
      <c r="M103" s="36"/>
      <c r="N103" s="39"/>
      <c r="O103" s="39"/>
      <c r="P103" s="40"/>
      <c r="Q103" s="65"/>
      <c r="R103" s="41"/>
      <c r="S103" s="36"/>
      <c r="T103" s="16"/>
      <c r="U103" s="16"/>
    </row>
    <row r="104" spans="1:21" ht="21.75" customHeight="1" x14ac:dyDescent="0.3">
      <c r="A104" s="113" t="s">
        <v>8</v>
      </c>
      <c r="B104" s="114"/>
      <c r="C104" s="114"/>
      <c r="D104" s="31"/>
      <c r="E104" s="35"/>
      <c r="F104" s="35"/>
      <c r="G104" s="35"/>
      <c r="H104" s="35"/>
      <c r="I104" s="35"/>
      <c r="J104" s="35"/>
      <c r="K104" s="35"/>
      <c r="L104" s="157"/>
      <c r="M104" s="157"/>
      <c r="N104" s="146" t="s">
        <v>10</v>
      </c>
      <c r="O104" s="146"/>
      <c r="P104" s="146"/>
      <c r="Q104" s="146"/>
      <c r="R104" s="163"/>
      <c r="S104" s="36"/>
      <c r="T104" s="16"/>
      <c r="U104" s="16"/>
    </row>
    <row r="105" spans="1:21" ht="21.75" customHeight="1" x14ac:dyDescent="0.3">
      <c r="A105" s="42" t="s">
        <v>11</v>
      </c>
      <c r="B105" s="43"/>
      <c r="C105" s="43"/>
      <c r="D105" s="29"/>
      <c r="E105" s="29"/>
      <c r="F105" s="29"/>
      <c r="G105" s="29"/>
      <c r="H105" s="29"/>
      <c r="I105" s="29"/>
      <c r="J105" s="29"/>
      <c r="K105" s="29"/>
      <c r="L105" s="154"/>
      <c r="M105" s="154"/>
      <c r="N105" s="40"/>
      <c r="O105" s="65"/>
      <c r="P105" s="154"/>
      <c r="Q105" s="154"/>
      <c r="R105" s="155"/>
      <c r="S105" s="36"/>
      <c r="T105" s="16"/>
      <c r="U105" s="16"/>
    </row>
    <row r="106" spans="1:21" x14ac:dyDescent="0.3">
      <c r="A106" s="31"/>
      <c r="B106" s="31"/>
      <c r="C106" s="31"/>
      <c r="D106" s="31"/>
      <c r="E106" s="35"/>
      <c r="F106" s="35"/>
      <c r="G106" s="35"/>
      <c r="H106" s="35"/>
      <c r="I106" s="35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16"/>
      <c r="U106" s="16"/>
    </row>
  </sheetData>
  <mergeCells count="102">
    <mergeCell ref="N6:N7"/>
    <mergeCell ref="R5:R7"/>
    <mergeCell ref="I6:L6"/>
    <mergeCell ref="B5:D7"/>
    <mergeCell ref="A5:A7"/>
    <mergeCell ref="M6:M7"/>
    <mergeCell ref="B55:D55"/>
    <mergeCell ref="B57:D57"/>
    <mergeCell ref="B47:D47"/>
    <mergeCell ref="B48:D48"/>
    <mergeCell ref="B51:D51"/>
    <mergeCell ref="O5:Q6"/>
    <mergeCell ref="B52:D52"/>
    <mergeCell ref="B54:D54"/>
    <mergeCell ref="B41:D41"/>
    <mergeCell ref="B42:D42"/>
    <mergeCell ref="B44:D44"/>
    <mergeCell ref="B45:D45"/>
    <mergeCell ref="B24:D24"/>
    <mergeCell ref="B25:D25"/>
    <mergeCell ref="B27:D27"/>
    <mergeCell ref="B28:D28"/>
    <mergeCell ref="B30:D30"/>
    <mergeCell ref="B31:D31"/>
    <mergeCell ref="B33:D33"/>
    <mergeCell ref="B34:D34"/>
    <mergeCell ref="B46:D46"/>
    <mergeCell ref="B20:D20"/>
    <mergeCell ref="B21:D21"/>
    <mergeCell ref="B38:D38"/>
    <mergeCell ref="B39:D39"/>
    <mergeCell ref="B11:D11"/>
    <mergeCell ref="B12:D12"/>
    <mergeCell ref="B14:D14"/>
    <mergeCell ref="B15:D15"/>
    <mergeCell ref="B17:D17"/>
    <mergeCell ref="L105:M105"/>
    <mergeCell ref="P105:R105"/>
    <mergeCell ref="E5:N5"/>
    <mergeCell ref="L104:M104"/>
    <mergeCell ref="B9:D9"/>
    <mergeCell ref="B10:D10"/>
    <mergeCell ref="B13:D13"/>
    <mergeCell ref="N96:R96"/>
    <mergeCell ref="N97:R98"/>
    <mergeCell ref="B16:D16"/>
    <mergeCell ref="B19:D19"/>
    <mergeCell ref="B22:D22"/>
    <mergeCell ref="B23:D23"/>
    <mergeCell ref="N104:R104"/>
    <mergeCell ref="B26:D26"/>
    <mergeCell ref="B29:D29"/>
    <mergeCell ref="B32:D32"/>
    <mergeCell ref="B37:D37"/>
    <mergeCell ref="B36:D36"/>
    <mergeCell ref="B40:D40"/>
    <mergeCell ref="B43:D43"/>
    <mergeCell ref="B18:D18"/>
    <mergeCell ref="B69:D69"/>
    <mergeCell ref="B56:D56"/>
    <mergeCell ref="I93:M93"/>
    <mergeCell ref="A97:C97"/>
    <mergeCell ref="B59:D59"/>
    <mergeCell ref="B81:D81"/>
    <mergeCell ref="A96:C96"/>
    <mergeCell ref="A87:D87"/>
    <mergeCell ref="B74:D74"/>
    <mergeCell ref="B75:D75"/>
    <mergeCell ref="A88:D88"/>
    <mergeCell ref="A89:D89"/>
    <mergeCell ref="B72:D72"/>
    <mergeCell ref="B62:D62"/>
    <mergeCell ref="B63:D63"/>
    <mergeCell ref="B68:D68"/>
    <mergeCell ref="B73:D73"/>
    <mergeCell ref="B76:D76"/>
    <mergeCell ref="B77:D77"/>
    <mergeCell ref="A82:D82"/>
    <mergeCell ref="A104:C104"/>
    <mergeCell ref="A1:R1"/>
    <mergeCell ref="B8:D8"/>
    <mergeCell ref="B49:D49"/>
    <mergeCell ref="B50:D50"/>
    <mergeCell ref="B53:D53"/>
    <mergeCell ref="B83:D83"/>
    <mergeCell ref="A84:D84"/>
    <mergeCell ref="B78:D78"/>
    <mergeCell ref="B79:D79"/>
    <mergeCell ref="B80:D80"/>
    <mergeCell ref="B35:D35"/>
    <mergeCell ref="B64:D64"/>
    <mergeCell ref="B65:D65"/>
    <mergeCell ref="B66:D66"/>
    <mergeCell ref="B67:D67"/>
    <mergeCell ref="E6:H6"/>
    <mergeCell ref="B58:D58"/>
    <mergeCell ref="B60:D60"/>
    <mergeCell ref="B61:D61"/>
    <mergeCell ref="A90:D90"/>
    <mergeCell ref="A85:D85"/>
    <mergeCell ref="I91:M91"/>
    <mergeCell ref="I92:M92"/>
  </mergeCells>
  <phoneticPr fontId="7" type="noConversion"/>
  <pageMargins left="0.19685039370078741" right="0.19685039370078741" top="0.47244094488188981" bottom="0.23622047244094491" header="1.43" footer="0.19685039370078741"/>
  <pageSetup paperSize="9" scale="44" orientation="landscape" r:id="rId1"/>
  <headerFooter>
    <oddHeader>&amp;R&amp;"-,Negrita Cursiva"&amp;9&amp;P DE &amp;N</oddHeader>
  </headerFooter>
  <rowBreaks count="1" manualBreakCount="1">
    <brk id="10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186D7-4612-4D3C-9CCC-A257A7B39689}">
  <dimension ref="A1:I27"/>
  <sheetViews>
    <sheetView workbookViewId="0">
      <selection activeCell="I36" sqref="I36"/>
    </sheetView>
  </sheetViews>
  <sheetFormatPr defaultColWidth="11.453125" defaultRowHeight="14" x14ac:dyDescent="0.3"/>
  <cols>
    <col min="1" max="1" width="11.453125" style="7"/>
    <col min="2" max="2" width="46" style="7" customWidth="1"/>
    <col min="3" max="9" width="21.1796875" style="7" customWidth="1"/>
    <col min="10" max="16384" width="11.453125" style="7"/>
  </cols>
  <sheetData>
    <row r="1" spans="1:9" ht="23" x14ac:dyDescent="0.3">
      <c r="A1" s="101" t="s">
        <v>2</v>
      </c>
      <c r="B1" s="101" t="s">
        <v>133</v>
      </c>
      <c r="C1" s="101" t="s">
        <v>134</v>
      </c>
      <c r="D1" s="101" t="s">
        <v>135</v>
      </c>
      <c r="E1" s="102" t="s">
        <v>136</v>
      </c>
      <c r="F1" s="101" t="s">
        <v>137</v>
      </c>
      <c r="G1" s="102" t="s">
        <v>111</v>
      </c>
      <c r="H1" s="102" t="s">
        <v>138</v>
      </c>
      <c r="I1" s="102" t="s">
        <v>113</v>
      </c>
    </row>
    <row r="2" spans="1:9" x14ac:dyDescent="0.3">
      <c r="A2" s="179" t="s">
        <v>35</v>
      </c>
      <c r="B2" s="103" t="s">
        <v>29</v>
      </c>
      <c r="C2" s="104" t="s">
        <v>139</v>
      </c>
      <c r="D2" s="104" t="s">
        <v>139</v>
      </c>
      <c r="E2" s="104" t="s">
        <v>139</v>
      </c>
      <c r="F2" s="105">
        <f>+SUM(F3:F12)</f>
        <v>0</v>
      </c>
      <c r="G2" s="105">
        <f>+SUM(G3:G12)</f>
        <v>0</v>
      </c>
      <c r="H2" s="105">
        <f>+SUM(H3:H12)</f>
        <v>0</v>
      </c>
      <c r="I2" s="105">
        <f>+SUM(I3:I12)</f>
        <v>0</v>
      </c>
    </row>
    <row r="3" spans="1:9" x14ac:dyDescent="0.3">
      <c r="A3" s="179"/>
      <c r="B3" s="106"/>
      <c r="C3" s="107" t="s">
        <v>140</v>
      </c>
      <c r="D3" s="106">
        <v>1</v>
      </c>
      <c r="E3" s="108"/>
      <c r="F3" s="108">
        <f>+D3*E3</f>
        <v>0</v>
      </c>
      <c r="G3" s="108">
        <f>+F3*0.12</f>
        <v>0</v>
      </c>
      <c r="H3" s="108"/>
      <c r="I3" s="108"/>
    </row>
    <row r="4" spans="1:9" x14ac:dyDescent="0.3">
      <c r="A4" s="179"/>
      <c r="B4" s="106"/>
      <c r="C4" s="107" t="s">
        <v>140</v>
      </c>
      <c r="D4" s="106">
        <v>1</v>
      </c>
      <c r="E4" s="108"/>
      <c r="F4" s="108">
        <f t="shared" ref="F4:F12" si="0">+D4*E4</f>
        <v>0</v>
      </c>
      <c r="G4" s="108">
        <f t="shared" ref="G4:G12" si="1">+F4*0.12</f>
        <v>0</v>
      </c>
      <c r="H4" s="108"/>
      <c r="I4" s="108"/>
    </row>
    <row r="5" spans="1:9" x14ac:dyDescent="0.3">
      <c r="A5" s="179"/>
      <c r="B5" s="106"/>
      <c r="C5" s="107" t="s">
        <v>140</v>
      </c>
      <c r="D5" s="106">
        <v>1</v>
      </c>
      <c r="E5" s="108"/>
      <c r="F5" s="108">
        <f t="shared" si="0"/>
        <v>0</v>
      </c>
      <c r="G5" s="108">
        <f t="shared" si="1"/>
        <v>0</v>
      </c>
      <c r="H5" s="108"/>
      <c r="I5" s="108"/>
    </row>
    <row r="6" spans="1:9" x14ac:dyDescent="0.3">
      <c r="A6" s="179"/>
      <c r="B6" s="106"/>
      <c r="C6" s="107" t="s">
        <v>140</v>
      </c>
      <c r="D6" s="106">
        <v>1</v>
      </c>
      <c r="E6" s="108"/>
      <c r="F6" s="108">
        <f t="shared" si="0"/>
        <v>0</v>
      </c>
      <c r="G6" s="108">
        <f t="shared" si="1"/>
        <v>0</v>
      </c>
      <c r="H6" s="108"/>
      <c r="I6" s="108"/>
    </row>
    <row r="7" spans="1:9" x14ac:dyDescent="0.3">
      <c r="A7" s="179"/>
      <c r="B7" s="106"/>
      <c r="C7" s="107" t="s">
        <v>140</v>
      </c>
      <c r="D7" s="106">
        <v>1</v>
      </c>
      <c r="E7" s="108"/>
      <c r="F7" s="108">
        <f t="shared" si="0"/>
        <v>0</v>
      </c>
      <c r="G7" s="108">
        <f t="shared" si="1"/>
        <v>0</v>
      </c>
      <c r="H7" s="108"/>
      <c r="I7" s="108"/>
    </row>
    <row r="8" spans="1:9" x14ac:dyDescent="0.3">
      <c r="A8" s="179"/>
      <c r="B8" s="106"/>
      <c r="C8" s="107" t="s">
        <v>140</v>
      </c>
      <c r="D8" s="106">
        <v>1</v>
      </c>
      <c r="E8" s="108"/>
      <c r="F8" s="108">
        <f t="shared" si="0"/>
        <v>0</v>
      </c>
      <c r="G8" s="108">
        <f t="shared" si="1"/>
        <v>0</v>
      </c>
      <c r="H8" s="108"/>
      <c r="I8" s="108"/>
    </row>
    <row r="9" spans="1:9" x14ac:dyDescent="0.3">
      <c r="A9" s="179"/>
      <c r="B9" s="106"/>
      <c r="C9" s="107" t="s">
        <v>140</v>
      </c>
      <c r="D9" s="106">
        <v>1</v>
      </c>
      <c r="E9" s="108"/>
      <c r="F9" s="108">
        <f t="shared" si="0"/>
        <v>0</v>
      </c>
      <c r="G9" s="108">
        <f t="shared" si="1"/>
        <v>0</v>
      </c>
      <c r="H9" s="108"/>
      <c r="I9" s="108"/>
    </row>
    <row r="10" spans="1:9" x14ac:dyDescent="0.3">
      <c r="A10" s="179"/>
      <c r="B10" s="106"/>
      <c r="C10" s="107" t="s">
        <v>140</v>
      </c>
      <c r="D10" s="106">
        <v>1</v>
      </c>
      <c r="E10" s="108"/>
      <c r="F10" s="108">
        <f t="shared" si="0"/>
        <v>0</v>
      </c>
      <c r="G10" s="108">
        <f t="shared" si="1"/>
        <v>0</v>
      </c>
      <c r="H10" s="108"/>
      <c r="I10" s="108"/>
    </row>
    <row r="11" spans="1:9" x14ac:dyDescent="0.3">
      <c r="A11" s="179"/>
      <c r="B11" s="106"/>
      <c r="C11" s="107" t="s">
        <v>140</v>
      </c>
      <c r="D11" s="106">
        <v>1</v>
      </c>
      <c r="E11" s="108"/>
      <c r="F11" s="108">
        <f t="shared" si="0"/>
        <v>0</v>
      </c>
      <c r="G11" s="108">
        <f t="shared" si="1"/>
        <v>0</v>
      </c>
      <c r="H11" s="108"/>
      <c r="I11" s="108"/>
    </row>
    <row r="12" spans="1:9" x14ac:dyDescent="0.3">
      <c r="A12" s="179"/>
      <c r="B12" s="106"/>
      <c r="C12" s="107" t="s">
        <v>140</v>
      </c>
      <c r="D12" s="106">
        <v>1</v>
      </c>
      <c r="E12" s="108"/>
      <c r="F12" s="108">
        <f t="shared" si="0"/>
        <v>0</v>
      </c>
      <c r="G12" s="108">
        <f t="shared" si="1"/>
        <v>0</v>
      </c>
      <c r="H12" s="108"/>
      <c r="I12" s="108"/>
    </row>
    <row r="13" spans="1:9" x14ac:dyDescent="0.3">
      <c r="G13" s="181"/>
      <c r="H13" s="181"/>
      <c r="I13" s="112"/>
    </row>
    <row r="14" spans="1:9" ht="23" x14ac:dyDescent="0.3">
      <c r="A14" s="101" t="s">
        <v>2</v>
      </c>
      <c r="B14" s="101" t="s">
        <v>133</v>
      </c>
      <c r="C14" s="101" t="s">
        <v>134</v>
      </c>
      <c r="D14" s="101" t="s">
        <v>135</v>
      </c>
      <c r="E14" s="102" t="s">
        <v>136</v>
      </c>
      <c r="F14" s="101" t="s">
        <v>137</v>
      </c>
      <c r="G14" s="102" t="s">
        <v>111</v>
      </c>
      <c r="H14" s="102" t="s">
        <v>138</v>
      </c>
      <c r="I14" s="102" t="s">
        <v>113</v>
      </c>
    </row>
    <row r="15" spans="1:9" x14ac:dyDescent="0.3">
      <c r="A15" s="179" t="s">
        <v>47</v>
      </c>
      <c r="B15" s="103" t="s">
        <v>29</v>
      </c>
      <c r="C15" s="104" t="s">
        <v>139</v>
      </c>
      <c r="D15" s="104" t="s">
        <v>139</v>
      </c>
      <c r="E15" s="104" t="s">
        <v>139</v>
      </c>
      <c r="F15" s="105">
        <f>+SUM(F16:F25)</f>
        <v>0</v>
      </c>
      <c r="G15" s="105">
        <f>+SUM(G16:G25)</f>
        <v>0</v>
      </c>
      <c r="H15" s="105">
        <f>+SUM(H16:H25)</f>
        <v>0</v>
      </c>
      <c r="I15" s="105">
        <f>+SUM(I16:I25)</f>
        <v>0</v>
      </c>
    </row>
    <row r="16" spans="1:9" x14ac:dyDescent="0.3">
      <c r="A16" s="179"/>
      <c r="B16" s="106"/>
      <c r="C16" s="107" t="s">
        <v>140</v>
      </c>
      <c r="D16" s="106">
        <v>1</v>
      </c>
      <c r="E16" s="108"/>
      <c r="F16" s="108"/>
      <c r="G16" s="108"/>
      <c r="H16" s="108">
        <f>+D16*E16</f>
        <v>0</v>
      </c>
      <c r="I16" s="108">
        <f>+H16*0.12</f>
        <v>0</v>
      </c>
    </row>
    <row r="17" spans="1:9" x14ac:dyDescent="0.3">
      <c r="A17" s="179"/>
      <c r="B17" s="106"/>
      <c r="C17" s="107" t="s">
        <v>140</v>
      </c>
      <c r="D17" s="106">
        <v>1</v>
      </c>
      <c r="E17" s="108"/>
      <c r="F17" s="108"/>
      <c r="G17" s="108"/>
      <c r="H17" s="108">
        <f t="shared" ref="H17:H24" si="2">+D17*E17</f>
        <v>0</v>
      </c>
      <c r="I17" s="108">
        <f t="shared" ref="I17:I25" si="3">+H17*0.12</f>
        <v>0</v>
      </c>
    </row>
    <row r="18" spans="1:9" x14ac:dyDescent="0.3">
      <c r="A18" s="179"/>
      <c r="B18" s="106"/>
      <c r="C18" s="107" t="s">
        <v>140</v>
      </c>
      <c r="D18" s="106">
        <v>1</v>
      </c>
      <c r="E18" s="108"/>
      <c r="F18" s="108"/>
      <c r="G18" s="108"/>
      <c r="H18" s="108">
        <f t="shared" si="2"/>
        <v>0</v>
      </c>
      <c r="I18" s="108">
        <f t="shared" si="3"/>
        <v>0</v>
      </c>
    </row>
    <row r="19" spans="1:9" x14ac:dyDescent="0.3">
      <c r="A19" s="179"/>
      <c r="B19" s="106"/>
      <c r="C19" s="107" t="s">
        <v>140</v>
      </c>
      <c r="D19" s="106">
        <v>1</v>
      </c>
      <c r="E19" s="108"/>
      <c r="F19" s="108"/>
      <c r="G19" s="108"/>
      <c r="H19" s="108">
        <f t="shared" si="2"/>
        <v>0</v>
      </c>
      <c r="I19" s="108">
        <f t="shared" si="3"/>
        <v>0</v>
      </c>
    </row>
    <row r="20" spans="1:9" x14ac:dyDescent="0.3">
      <c r="A20" s="179"/>
      <c r="B20" s="106"/>
      <c r="C20" s="107" t="s">
        <v>140</v>
      </c>
      <c r="D20" s="106">
        <v>1</v>
      </c>
      <c r="E20" s="108"/>
      <c r="F20" s="108"/>
      <c r="G20" s="108"/>
      <c r="H20" s="108">
        <f t="shared" si="2"/>
        <v>0</v>
      </c>
      <c r="I20" s="108">
        <f t="shared" si="3"/>
        <v>0</v>
      </c>
    </row>
    <row r="21" spans="1:9" x14ac:dyDescent="0.3">
      <c r="A21" s="179"/>
      <c r="B21" s="106"/>
      <c r="C21" s="107" t="s">
        <v>140</v>
      </c>
      <c r="D21" s="106">
        <v>1</v>
      </c>
      <c r="E21" s="108"/>
      <c r="F21" s="108"/>
      <c r="G21" s="108"/>
      <c r="H21" s="108">
        <f t="shared" si="2"/>
        <v>0</v>
      </c>
      <c r="I21" s="108">
        <f t="shared" si="3"/>
        <v>0</v>
      </c>
    </row>
    <row r="22" spans="1:9" x14ac:dyDescent="0.3">
      <c r="A22" s="179"/>
      <c r="B22" s="106"/>
      <c r="C22" s="107" t="s">
        <v>140</v>
      </c>
      <c r="D22" s="106">
        <v>1</v>
      </c>
      <c r="E22" s="108"/>
      <c r="F22" s="108"/>
      <c r="G22" s="108"/>
      <c r="H22" s="108">
        <f t="shared" si="2"/>
        <v>0</v>
      </c>
      <c r="I22" s="108">
        <f t="shared" si="3"/>
        <v>0</v>
      </c>
    </row>
    <row r="23" spans="1:9" x14ac:dyDescent="0.3">
      <c r="A23" s="179"/>
      <c r="B23" s="106"/>
      <c r="C23" s="107" t="s">
        <v>140</v>
      </c>
      <c r="D23" s="106">
        <v>1</v>
      </c>
      <c r="E23" s="108"/>
      <c r="F23" s="108"/>
      <c r="G23" s="108"/>
      <c r="H23" s="108">
        <f>+D23*E23</f>
        <v>0</v>
      </c>
      <c r="I23" s="108">
        <f t="shared" si="3"/>
        <v>0</v>
      </c>
    </row>
    <row r="24" spans="1:9" x14ac:dyDescent="0.3">
      <c r="A24" s="179"/>
      <c r="B24" s="106"/>
      <c r="C24" s="107" t="s">
        <v>140</v>
      </c>
      <c r="D24" s="106">
        <v>1</v>
      </c>
      <c r="E24" s="108"/>
      <c r="F24" s="108"/>
      <c r="G24" s="108"/>
      <c r="H24" s="108">
        <f t="shared" si="2"/>
        <v>0</v>
      </c>
      <c r="I24" s="108">
        <f t="shared" si="3"/>
        <v>0</v>
      </c>
    </row>
    <row r="25" spans="1:9" x14ac:dyDescent="0.3">
      <c r="A25" s="179"/>
      <c r="B25" s="106"/>
      <c r="C25" s="107" t="s">
        <v>140</v>
      </c>
      <c r="D25" s="106">
        <v>1</v>
      </c>
      <c r="E25" s="108"/>
      <c r="F25" s="108"/>
      <c r="G25" s="108"/>
      <c r="H25" s="108"/>
      <c r="I25" s="108">
        <f t="shared" si="3"/>
        <v>0</v>
      </c>
    </row>
    <row r="26" spans="1:9" x14ac:dyDescent="0.3">
      <c r="A26" s="109"/>
      <c r="B26" s="109"/>
      <c r="C26" s="110"/>
      <c r="D26" s="109"/>
      <c r="E26" s="111"/>
      <c r="G26" s="180"/>
      <c r="H26" s="180"/>
      <c r="I26" s="112"/>
    </row>
    <row r="27" spans="1:9" x14ac:dyDescent="0.3">
      <c r="G27" s="181"/>
      <c r="H27" s="181"/>
      <c r="I27" s="112"/>
    </row>
  </sheetData>
  <mergeCells count="5">
    <mergeCell ref="A2:A12"/>
    <mergeCell ref="A15:A25"/>
    <mergeCell ref="G26:H26"/>
    <mergeCell ref="G27:H27"/>
    <mergeCell ref="G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Formulario 3 - Presupuesto</vt:lpstr>
      <vt:lpstr>Anexo del presupuesto</vt:lpstr>
      <vt:lpstr>'Formulario 3 - Presupuesto'!Area_stampa</vt:lpstr>
      <vt:lpstr>'Formulario 3 - Presupuesto'!Titoli_stampa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León</dc:creator>
  <cp:lastModifiedBy>Tatiana Acerbo</cp:lastModifiedBy>
  <dcterms:created xsi:type="dcterms:W3CDTF">2019-04-10T17:15:43Z</dcterms:created>
  <dcterms:modified xsi:type="dcterms:W3CDTF">2021-04-21T22:35:27Z</dcterms:modified>
</cp:coreProperties>
</file>